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tout" sheetId="1" state="visible" r:id="rId1"/>
    <sheet xmlns:r="http://schemas.openxmlformats.org/officeDocument/2006/relationships" name="How to use" sheetId="2" state="visible" r:id="rId2"/>
    <sheet xmlns:r="http://schemas.openxmlformats.org/officeDocument/2006/relationships" name="Project" sheetId="3" state="visible" r:id="rId3"/>
    <sheet xmlns:r="http://schemas.openxmlformats.org/officeDocument/2006/relationships" name="Sections" sheetId="4" state="visible" r:id="rId4"/>
    <sheet xmlns:r="http://schemas.openxmlformats.org/officeDocument/2006/relationships" name="Takeoff" sheetId="5" state="visible" r:id="rId5"/>
    <sheet xmlns:r="http://schemas.openxmlformats.org/officeDocument/2006/relationships" name="Summary" sheetId="6" state="visible" r:id="rId6"/>
    <sheet xmlns:r="http://schemas.openxmlformats.org/officeDocument/2006/relationships" name="Standards" sheetId="7" state="visible" r:id="rId7"/>
    <sheet xmlns:r="http://schemas.openxmlformats.org/officeDocument/2006/relationships" name="Sources" sheetId="8" state="visible" r:id="rId8"/>
  </sheets>
  <definedNames>
    <definedName name="p_project">'Project'!$C$5</definedName>
    <definedName name="p_drawings">'Project'!$C$6</definedName>
    <definedName name="p_date">'Project'!$C$7</definedName>
    <definedName name="p_light">'Project'!$C$9</definedName>
    <definedName name="p_heavy">'Project'!$C$10</definedName>
    <definedName name="p_area1">'Project'!$C$12</definedName>
    <definedName name="p_area2">'Project'!$C$13</definedName>
    <definedName name="p_area3">'Project'!$C$14</definedName>
    <definedName name="p_area4">'Project'!$C$15</definedName>
    <definedName name="p_area5">'Project'!$C$16</definedName>
    <definedName name="p_area6">'Project'!$C$17</definedName>
    <definedName name="areas">'Project'!$C$12:$C$17</definedName>
    <definedName name="sec_code">'Sections'!$A$5:$A$731</definedName>
    <definedName name="sec_kgm">'Sections'!$D$5:$D$731</definedName>
    <definedName name="sec_class">'Sections'!$E$5:$E$731</definedName>
    <definedName name="sec_type">'Sections'!$B$5:$B$731</definedName>
    <definedName name="tk_area">'Takeoff'!$A$5:$A$304</definedName>
    <definedName name="tk_mass">'Takeoff'!$I$5:$I$304</definedName>
    <definedName name="tk_class">'Takeoff'!$L$5:$L$304</definedName>
    <definedName name="tk_total_kg">'Takeoff'!$I$306</definedName>
    <definedName name="_xlnm.Print_Titles" localSheetId="1">'How to use'!$1:$1</definedName>
    <definedName name="_xlnm.Print_Titles" localSheetId="2">'Project'!$1:$1</definedName>
    <definedName name="_xlnm.Print_Titles" localSheetId="3">'Sections'!$1:$1</definedName>
    <definedName name="_xlnm.Print_Titles" localSheetId="4">'Takeoff'!$1:$1</definedName>
    <definedName name="_xlnm.Print_Titles" localSheetId="5">'Summary'!$1:$1</definedName>
    <definedName name="_xlnm.Print_Titles" localSheetId="6">'Standards'!$1:$1</definedName>
    <definedName name="_xlnm.Print_Titles" localSheetId="7">'Sources'!$1:$1</definedName>
  </definedNames>
  <calcPr calcId="124519" fullCalcOnLoad="1"/>
</workbook>
</file>

<file path=xl/styles.xml><?xml version="1.0" encoding="utf-8"?>
<styleSheet xmlns="http://schemas.openxmlformats.org/spreadsheetml/2006/main">
  <numFmts count="5">
    <numFmt numFmtId="164" formatCode="dd/mm/yyyy"/>
    <numFmt numFmtId="165" formatCode="#,##0.00;[RED]\-#,##0.00;\-"/>
    <numFmt numFmtId="166" formatCode="0.000"/>
    <numFmt numFmtId="167" formatCode="#,##0;[RED]\-#,##0;\-"/>
    <numFmt numFmtId="168" formatCode="#,##0.000;[RED]\-#,##0.000;\-"/>
  </numFmts>
  <fonts count="18">
    <font>
      <name val="Calibri"/>
      <family val="2"/>
      <color theme="1"/>
      <sz val="11"/>
      <scheme val="minor"/>
    </font>
    <font>
      <name val="Arial"/>
      <b val="1"/>
      <color rgb="FFB4F24E"/>
      <sz val="8"/>
    </font>
    <font>
      <name val="Georgia"/>
      <b val="1"/>
      <color rgb="FFFFFFFF"/>
      <sz val="22"/>
    </font>
    <font>
      <name val="Arial"/>
      <color rgb="FFA7ACA9"/>
      <sz val="10"/>
    </font>
    <font>
      <name val="Arial"/>
      <b val="1"/>
      <color rgb="FFFFFFFF"/>
      <sz val="10"/>
    </font>
    <font>
      <name val="Arial"/>
      <color rgb="FFA7ACA9"/>
      <sz val="9"/>
    </font>
    <font>
      <name val="Arial"/>
      <color rgb="FFE6E9E7"/>
      <sz val="10"/>
    </font>
    <font>
      <name val="Arial"/>
      <color rgb="FFB4F24E"/>
      <sz val="10"/>
      <u val="single"/>
    </font>
    <font>
      <name val="Arial"/>
      <b val="1"/>
      <color rgb="FFB4F24E"/>
      <sz val="10"/>
    </font>
    <font>
      <name val="Arial"/>
      <color rgb="FFA7ACA9"/>
      <sz val="8"/>
    </font>
    <font>
      <name val="Georgia"/>
      <b val="1"/>
      <color rgb="FFFFFFFF"/>
      <sz val="15"/>
    </font>
    <font>
      <name val="Arial"/>
      <color rgb="FF545957"/>
      <sz val="9"/>
    </font>
    <font>
      <name val="Arial"/>
      <b val="1"/>
      <sz val="10"/>
    </font>
    <font>
      <name val="Arial"/>
      <sz val="10"/>
    </font>
    <font>
      <name val="Arial"/>
      <sz val="9"/>
    </font>
    <font>
      <name val="Arial"/>
      <b val="1"/>
      <color rgb="FF53760E"/>
      <sz val="10"/>
    </font>
    <font>
      <name val="Arial"/>
      <b val="1"/>
      <color rgb="FFAD4216"/>
      <sz val="10"/>
    </font>
    <font>
      <name val="Arial"/>
      <color rgb="FF0563C1"/>
      <sz val="9"/>
    </font>
  </fonts>
  <fills count="10">
    <fill>
      <patternFill/>
    </fill>
    <fill>
      <patternFill patternType="gray125"/>
    </fill>
    <fill>
      <patternFill patternType="solid">
        <fgColor rgb="FF0F1212"/>
      </patternFill>
    </fill>
    <fill>
      <patternFill patternType="solid">
        <fgColor rgb="FF171C1B"/>
      </patternFill>
    </fill>
    <fill>
      <patternFill patternType="solid">
        <fgColor rgb="FFE3E5E3"/>
      </patternFill>
    </fill>
    <fill>
      <patternFill patternType="solid">
        <fgColor rgb="FFE8F9D5"/>
      </patternFill>
    </fill>
    <fill>
      <patternFill patternType="solid">
        <fgColor rgb="FFF7F9F7"/>
      </patternFill>
    </fill>
    <fill>
      <patternFill patternType="solid">
        <fgColor rgb="FFD8F3BA"/>
      </patternFill>
    </fill>
    <fill>
      <patternFill patternType="solid">
        <fgColor rgb="FFFFFFFF"/>
      </patternFill>
    </fill>
    <fill>
      <patternFill patternType="solid">
        <fgColor rgb="FFFEEADB"/>
      </patternFill>
    </fill>
  </fills>
  <borders count="3">
    <border>
      <left/>
      <right/>
      <top/>
      <bottom/>
      <diagonal/>
    </border>
    <border>
      <bottom style="medium">
        <color rgb="FFB4F24E"/>
      </bottom>
    </border>
    <border>
      <left style="thin">
        <color rgb="FFD0D4D1"/>
      </left>
      <right style="thin">
        <color rgb="FFD0D4D1"/>
      </right>
      <top style="thin">
        <color rgb="FFD0D4D1"/>
      </top>
      <bottom style="thin">
        <color rgb="FFD0D4D1"/>
      </bottom>
    </border>
  </borders>
  <cellStyleXfs count="1">
    <xf numFmtId="0" fontId="0" fillId="0" borderId="0"/>
  </cellStyleXfs>
  <cellXfs count="42">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applyAlignment="1" pivotButton="0" quotePrefix="0" xfId="0">
      <alignment vertical="top" wrapText="1"/>
    </xf>
    <xf numFmtId="0" fontId="0" fillId="2" borderId="1" pivotButton="0" quotePrefix="0" xfId="0"/>
    <xf numFmtId="0" fontId="4" fillId="2" borderId="0" pivotButton="0" quotePrefix="0" xfId="0"/>
    <xf numFmtId="0" fontId="5" fillId="2" borderId="0" pivotButton="0" quotePrefix="0" xfId="0"/>
    <xf numFmtId="0" fontId="0" fillId="3" borderId="0" pivotButton="0" quotePrefix="0" xfId="0"/>
    <xf numFmtId="0" fontId="1" fillId="3" borderId="0" pivotButton="0" quotePrefix="0" xfId="0"/>
    <xf numFmtId="0" fontId="6" fillId="3" borderId="0" pivotButton="0" quotePrefix="0" xfId="0"/>
    <xf numFmtId="0" fontId="7" fillId="3" borderId="0" pivotButton="0" quotePrefix="0" xfId="0"/>
    <xf numFmtId="0" fontId="8" fillId="2" borderId="0" pivotButton="0" quotePrefix="0" xfId="0"/>
    <xf numFmtId="0" fontId="9" fillId="2" borderId="0" applyAlignment="1" pivotButton="0" quotePrefix="0" xfId="0">
      <alignment vertical="top" wrapText="1"/>
    </xf>
    <xf numFmtId="0" fontId="10" fillId="2" borderId="0" applyAlignment="1" pivotButton="0" quotePrefix="0" xfId="0">
      <alignment vertical="center"/>
    </xf>
    <xf numFmtId="0" fontId="11" fillId="0" borderId="0" applyAlignment="1" pivotButton="0" quotePrefix="0" xfId="0">
      <alignment/>
    </xf>
    <xf numFmtId="0" fontId="12" fillId="0" borderId="0" applyAlignment="1" pivotButton="0" quotePrefix="0" xfId="0">
      <alignment vertical="top" wrapText="1"/>
    </xf>
    <xf numFmtId="0" fontId="13" fillId="0" borderId="0" applyAlignment="1" pivotButton="0" quotePrefix="0" xfId="0">
      <alignment vertical="top" wrapText="1"/>
    </xf>
    <xf numFmtId="0" fontId="8" fillId="2" borderId="0" applyAlignment="1" pivotButton="0" quotePrefix="0" xfId="0">
      <alignment vertical="center" wrapText="1"/>
    </xf>
    <xf numFmtId="0" fontId="12" fillId="4" borderId="0" pivotButton="0" quotePrefix="0" xfId="0"/>
    <xf numFmtId="0" fontId="0" fillId="4" borderId="0" pivotButton="0" quotePrefix="0" xfId="0"/>
    <xf numFmtId="0" fontId="13" fillId="0" borderId="0" pivotButton="0" quotePrefix="0" xfId="0"/>
    <xf numFmtId="0" fontId="13" fillId="5" borderId="2" pivotButton="0" quotePrefix="0" xfId="0"/>
    <xf numFmtId="0" fontId="11" fillId="0" borderId="0" applyAlignment="1" pivotButton="0" quotePrefix="0" xfId="0">
      <alignment vertical="top" wrapText="1"/>
    </xf>
    <xf numFmtId="164" fontId="13" fillId="5" borderId="2" pivotButton="0" quotePrefix="0" xfId="0"/>
    <xf numFmtId="165" fontId="13" fillId="5" borderId="2" pivotButton="0" quotePrefix="0" xfId="0"/>
    <xf numFmtId="0" fontId="14" fillId="0" borderId="0" pivotButton="0" quotePrefix="0" xfId="0"/>
    <xf numFmtId="166" fontId="14" fillId="0" borderId="0" pivotButton="0" quotePrefix="0" xfId="0"/>
    <xf numFmtId="0" fontId="0" fillId="5" borderId="0" pivotButton="0" quotePrefix="0" xfId="0"/>
    <xf numFmtId="167" fontId="13" fillId="5" borderId="2" pivotButton="0" quotePrefix="0" xfId="0"/>
    <xf numFmtId="166" fontId="13" fillId="6" borderId="2" pivotButton="0" quotePrefix="0" xfId="0"/>
    <xf numFmtId="165" fontId="13" fillId="6" borderId="2" pivotButton="0" quotePrefix="0" xfId="0"/>
    <xf numFmtId="0" fontId="13" fillId="6" borderId="2" pivotButton="0" quotePrefix="0" xfId="0"/>
    <xf numFmtId="0" fontId="12" fillId="0" borderId="0" pivotButton="0" quotePrefix="0" xfId="0"/>
    <xf numFmtId="165" fontId="12" fillId="7" borderId="2" pivotButton="0" quotePrefix="0" xfId="0"/>
    <xf numFmtId="168" fontId="12" fillId="7" borderId="2" pivotButton="0" quotePrefix="0" xfId="0"/>
    <xf numFmtId="168" fontId="13" fillId="6" borderId="2" pivotButton="0" quotePrefix="0" xfId="0"/>
    <xf numFmtId="168" fontId="12" fillId="6" borderId="2" pivotButton="0" quotePrefix="0" xfId="0"/>
    <xf numFmtId="0" fontId="11" fillId="0" borderId="0" pivotButton="0" quotePrefix="0" xfId="0"/>
    <xf numFmtId="0" fontId="15" fillId="8" borderId="0" applyAlignment="1" pivotButton="0" quotePrefix="0" xfId="0">
      <alignment vertical="top" wrapText="1"/>
    </xf>
    <xf numFmtId="0" fontId="16" fillId="9" borderId="0" applyAlignment="1" pivotButton="0" quotePrefix="0" xfId="0">
      <alignment vertical="top" wrapText="1"/>
    </xf>
    <xf numFmtId="0" fontId="1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9"/>
  <sheetViews>
    <sheetView showGridLines="0" workbookViewId="0">
      <selection activeCell="A1" sqref="A1"/>
    </sheetView>
  </sheetViews>
  <sheetFormatPr baseColWidth="8" defaultRowHeight="15"/>
  <cols>
    <col width="4" customWidth="1" min="1" max="1"/>
    <col width="30" customWidth="1" min="2" max="2"/>
    <col width="18" customWidth="1" min="3" max="3"/>
    <col width="18" customWidth="1" min="4" max="4"/>
    <col width="18" customWidth="1" min="5" max="5"/>
    <col width="18" customWidth="1" min="6" max="6"/>
    <col width="18" customWidth="1" min="7" max="7"/>
    <col width="4" customWidth="1" min="8" max="8"/>
  </cols>
  <sheetData>
    <row r="1">
      <c r="A1" s="1" t="n"/>
      <c r="B1" s="1" t="n"/>
      <c r="C1" s="1" t="n"/>
      <c r="D1" s="1" t="n"/>
      <c r="E1" s="1" t="n"/>
      <c r="F1" s="1" t="n"/>
      <c r="G1" s="1" t="n"/>
      <c r="H1" s="1" t="n"/>
    </row>
    <row r="2">
      <c r="A2" s="1" t="n"/>
      <c r="B2" s="1" t="n"/>
      <c r="C2" s="1" t="n"/>
      <c r="D2" s="1" t="n"/>
      <c r="E2" s="1" t="n"/>
      <c r="F2" s="1" t="n"/>
      <c r="G2" s="1" t="n"/>
      <c r="H2" s="1" t="n"/>
    </row>
    <row r="3">
      <c r="A3" s="1" t="n"/>
      <c r="B3" s="2" t="inlineStr">
        <is>
          <t>SETOUT  .  THE SOUTH AFRICAN CONSTRUCTION TOOLKIT</t>
        </is>
      </c>
      <c r="C3" s="1" t="n"/>
      <c r="D3" s="1" t="n"/>
      <c r="E3" s="1" t="n"/>
      <c r="F3" s="1" t="n"/>
      <c r="G3" s="1" t="n"/>
      <c r="H3" s="1" t="n"/>
    </row>
    <row r="4">
      <c r="A4" s="1" t="n"/>
      <c r="B4" s="1" t="n"/>
      <c r="C4" s="1" t="n"/>
      <c r="D4" s="1" t="n"/>
      <c r="E4" s="1" t="n"/>
      <c r="F4" s="1" t="n"/>
      <c r="G4" s="1" t="n"/>
      <c r="H4" s="1" t="n"/>
    </row>
    <row r="5">
      <c r="A5" s="1" t="n"/>
      <c r="B5" s="3" t="inlineStr">
        <is>
          <t>Setout structural steel takeoff</t>
        </is>
      </c>
      <c r="C5" s="1" t="n"/>
      <c r="D5" s="1" t="n"/>
      <c r="E5" s="1" t="n"/>
      <c r="F5" s="1" t="n"/>
      <c r="G5" s="1" t="n"/>
      <c r="H5" s="1" t="n"/>
    </row>
    <row r="6">
      <c r="A6" s="1" t="n"/>
      <c r="B6" s="1" t="n"/>
      <c r="C6" s="1" t="n"/>
      <c r="D6" s="1" t="n"/>
      <c r="E6" s="1" t="n"/>
      <c r="F6" s="1" t="n"/>
      <c r="G6" s="1" t="n"/>
      <c r="H6" s="1" t="n"/>
    </row>
    <row r="7">
      <c r="A7" s="1" t="n"/>
      <c r="B7" s="1" t="n"/>
      <c r="C7" s="1" t="n"/>
      <c r="D7" s="1" t="n"/>
      <c r="E7" s="1" t="n"/>
      <c r="F7" s="1" t="n"/>
      <c r="G7" s="1" t="n"/>
      <c r="H7" s="1" t="n"/>
    </row>
    <row r="8">
      <c r="A8" s="1" t="n"/>
      <c r="B8" s="1" t="n"/>
      <c r="C8" s="1" t="n"/>
      <c r="D8" s="1" t="n"/>
      <c r="E8" s="1" t="n"/>
      <c r="F8" s="1" t="n"/>
      <c r="G8" s="1" t="n"/>
      <c r="H8" s="1" t="n"/>
    </row>
    <row r="9">
      <c r="A9" s="1" t="n"/>
      <c r="B9" s="4" t="inlineStr">
        <is>
          <t>Takes off structural steelwork member by member from a 707-section library, gives each line its mass, classes it light, medium, heavy or by member type, and totals tonnes by area and class for the bill.</t>
        </is>
      </c>
      <c r="H9" s="1" t="n"/>
    </row>
    <row r="10">
      <c r="A10" s="1" t="n"/>
      <c r="H10" s="1" t="n"/>
    </row>
    <row r="11">
      <c r="A11" s="1" t="n"/>
      <c r="H11" s="1" t="n"/>
    </row>
    <row r="12">
      <c r="A12" s="1" t="n"/>
      <c r="B12" s="1" t="n"/>
      <c r="C12" s="1" t="n"/>
      <c r="D12" s="1" t="n"/>
      <c r="E12" s="1" t="n"/>
      <c r="F12" s="1" t="n"/>
      <c r="G12" s="1" t="n"/>
      <c r="H12" s="1" t="n"/>
    </row>
    <row r="13">
      <c r="A13" s="1" t="n"/>
      <c r="B13" s="5" t="n"/>
      <c r="C13" s="5" t="n"/>
      <c r="D13" s="5" t="n"/>
      <c r="E13" s="5" t="n"/>
      <c r="F13" s="5" t="n"/>
      <c r="G13" s="5" t="n"/>
      <c r="H13" s="1" t="n"/>
    </row>
    <row r="14">
      <c r="A14" s="1" t="n"/>
      <c r="B14" s="1" t="n"/>
      <c r="C14" s="1" t="n"/>
      <c r="D14" s="1" t="n"/>
      <c r="E14" s="1" t="n"/>
      <c r="F14" s="1" t="n"/>
      <c r="G14" s="1" t="n"/>
      <c r="H14" s="1" t="n"/>
    </row>
    <row r="15">
      <c r="A15" s="1" t="n"/>
      <c r="B15" s="2" t="inlineStr">
        <is>
          <t>WHAT'S IN THIS WORKBOOK</t>
        </is>
      </c>
      <c r="C15" s="1" t="n"/>
      <c r="D15" s="1" t="n"/>
      <c r="E15" s="1" t="n"/>
      <c r="F15" s="1" t="n"/>
      <c r="G15" s="1" t="n"/>
      <c r="H15" s="1" t="n"/>
    </row>
    <row r="16">
      <c r="A16" s="1" t="n"/>
      <c r="B16" s="6" t="inlineStr">
        <is>
          <t>How to use</t>
        </is>
      </c>
      <c r="C16" s="7" t="inlineStr">
        <is>
          <t>Step by step, and why each step is there.</t>
        </is>
      </c>
      <c r="D16" s="1" t="n"/>
      <c r="E16" s="1" t="n"/>
      <c r="F16" s="1" t="n"/>
      <c r="G16" s="1" t="n"/>
      <c r="H16" s="1" t="n"/>
    </row>
    <row r="17">
      <c r="A17" s="1" t="n"/>
      <c r="B17" s="6" t="inlineStr">
        <is>
          <t>Project</t>
        </is>
      </c>
      <c r="C17" s="7" t="inlineStr">
        <is>
          <t>Job details and the light / medium / heavy limits.</t>
        </is>
      </c>
      <c r="D17" s="1" t="n"/>
      <c r="E17" s="1" t="n"/>
      <c r="F17" s="1" t="n"/>
      <c r="G17" s="1" t="n"/>
      <c r="H17" s="1" t="n"/>
    </row>
    <row r="18">
      <c r="A18" s="1" t="n"/>
      <c r="B18" s="6" t="inlineStr">
        <is>
          <t>Sections</t>
        </is>
      </c>
      <c r="C18" s="7" t="inlineStr">
        <is>
          <t>707 sections with mass per metre. Add your own at the foot.</t>
        </is>
      </c>
      <c r="D18" s="1" t="n"/>
      <c r="E18" s="1" t="n"/>
      <c r="F18" s="1" t="n"/>
      <c r="G18" s="1" t="n"/>
      <c r="H18" s="1" t="n"/>
    </row>
    <row r="19">
      <c r="A19" s="1" t="n"/>
      <c r="B19" s="6" t="inlineStr">
        <is>
          <t>Takeoff</t>
        </is>
      </c>
      <c r="C19" s="7" t="inlineStr">
        <is>
          <t>One line per member type: section, length, number.</t>
        </is>
      </c>
      <c r="D19" s="1" t="n"/>
      <c r="E19" s="1" t="n"/>
      <c r="F19" s="1" t="n"/>
      <c r="G19" s="1" t="n"/>
      <c r="H19" s="1" t="n"/>
    </row>
    <row r="20">
      <c r="A20" s="1" t="n"/>
      <c r="B20" s="6" t="inlineStr">
        <is>
          <t>Summary</t>
        </is>
      </c>
      <c r="C20" s="7" t="inlineStr">
        <is>
          <t>Tonnes by area and class - the bill quantities.</t>
        </is>
      </c>
      <c r="D20" s="1" t="n"/>
      <c r="E20" s="1" t="n"/>
      <c r="F20" s="1" t="n"/>
      <c r="G20" s="1" t="n"/>
      <c r="H20" s="1" t="n"/>
    </row>
    <row r="21">
      <c r="A21" s="1" t="n"/>
      <c r="B21" s="6" t="inlineStr">
        <is>
          <t>Standards</t>
        </is>
      </c>
      <c r="C21" s="7" t="inlineStr">
        <is>
          <t>ASAQS, SAISC and SANS references and their status.</t>
        </is>
      </c>
      <c r="D21" s="1" t="n"/>
      <c r="E21" s="1" t="n"/>
      <c r="F21" s="1" t="n"/>
      <c r="G21" s="1" t="n"/>
      <c r="H21" s="1" t="n"/>
    </row>
    <row r="22">
      <c r="A22" s="1" t="n"/>
      <c r="B22" s="6" t="inlineStr">
        <is>
          <t>Sources</t>
        </is>
      </c>
      <c r="C22" s="7" t="inlineStr">
        <is>
          <t>Where the data and the rules came from.</t>
        </is>
      </c>
      <c r="D22" s="1" t="n"/>
      <c r="E22" s="1" t="n"/>
      <c r="F22" s="1" t="n"/>
      <c r="G22" s="1" t="n"/>
      <c r="H22" s="1" t="n"/>
    </row>
    <row r="23">
      <c r="A23" s="1" t="n"/>
      <c r="B23" s="1" t="n"/>
      <c r="C23" s="1" t="n"/>
      <c r="D23" s="1" t="n"/>
      <c r="E23" s="1" t="n"/>
      <c r="F23" s="1" t="n"/>
      <c r="G23" s="1" t="n"/>
      <c r="H23" s="1" t="n"/>
    </row>
    <row r="24">
      <c r="A24" s="1" t="n"/>
      <c r="B24" s="1" t="n"/>
      <c r="C24" s="1" t="n"/>
      <c r="D24" s="1" t="n"/>
      <c r="E24" s="1" t="n"/>
      <c r="F24" s="1" t="n"/>
      <c r="G24" s="1" t="n"/>
      <c r="H24" s="1" t="n"/>
    </row>
    <row r="25">
      <c r="A25" s="1" t="n"/>
      <c r="B25" s="1" t="n"/>
      <c r="C25" s="1" t="n"/>
      <c r="D25" s="1" t="n"/>
      <c r="E25" s="1" t="n"/>
      <c r="F25" s="1" t="n"/>
      <c r="G25" s="1" t="n"/>
      <c r="H25" s="1" t="n"/>
    </row>
    <row r="26">
      <c r="A26" s="1" t="n"/>
      <c r="B26" s="1" t="n"/>
      <c r="C26" s="1" t="n"/>
      <c r="D26" s="1" t="n"/>
      <c r="E26" s="1" t="n"/>
      <c r="F26" s="1" t="n"/>
      <c r="G26" s="1" t="n"/>
      <c r="H26" s="1" t="n"/>
    </row>
    <row r="27">
      <c r="A27" s="1" t="n"/>
      <c r="B27" s="1" t="n"/>
      <c r="C27" s="1" t="n"/>
      <c r="D27" s="1" t="n"/>
      <c r="E27" s="1" t="n"/>
      <c r="F27" s="1" t="n"/>
      <c r="G27" s="1" t="n"/>
      <c r="H27" s="1" t="n"/>
    </row>
    <row r="28">
      <c r="A28" s="1" t="n"/>
      <c r="B28" s="1" t="n"/>
      <c r="C28" s="1" t="n"/>
      <c r="D28" s="1" t="n"/>
      <c r="E28" s="1" t="n"/>
      <c r="F28" s="1" t="n"/>
      <c r="G28" s="1" t="n"/>
      <c r="H28" s="1" t="n"/>
    </row>
    <row r="29">
      <c r="A29" s="1" t="n"/>
      <c r="B29" s="1" t="n"/>
      <c r="C29" s="1" t="n"/>
      <c r="D29" s="1" t="n"/>
      <c r="E29" s="1" t="n"/>
      <c r="F29" s="1" t="n"/>
      <c r="G29" s="1" t="n"/>
      <c r="H29" s="1" t="n"/>
    </row>
    <row r="30">
      <c r="A30" s="1" t="n"/>
      <c r="B30" s="8" t="n"/>
      <c r="C30" s="8" t="n"/>
      <c r="D30" s="8" t="n"/>
      <c r="E30" s="8" t="n"/>
      <c r="F30" s="8" t="n"/>
      <c r="G30" s="8" t="n"/>
      <c r="H30" s="1" t="n"/>
    </row>
    <row r="31">
      <c r="A31" s="1" t="n"/>
      <c r="B31" s="9" t="inlineStr">
        <is>
          <t>MORE FROM SETOUT - FREE AT SETOUT.CO.ZA</t>
        </is>
      </c>
      <c r="C31" s="8" t="n"/>
      <c r="D31" s="8" t="n"/>
      <c r="E31" s="8" t="n"/>
      <c r="F31" s="8" t="n"/>
      <c r="G31" s="8" t="n"/>
      <c r="H31" s="1" t="n"/>
    </row>
    <row r="32">
      <c r="A32" s="1" t="n"/>
      <c r="B32" s="10" t="inlineStr">
        <is>
          <t>Measurement calculator pack - steel, roads, rebar, bolts</t>
        </is>
      </c>
      <c r="C32" s="8" t="n"/>
      <c r="D32" s="8" t="n"/>
      <c r="E32" s="8" t="n"/>
      <c r="F32" s="11">
        <f>HYPERLINK("https://setout.co.za/tools/measure","setout.co.za/tools/measure")</f>
        <v/>
      </c>
      <c r="G32" s="8" t="n"/>
      <c r="H32" s="1" t="n"/>
    </row>
    <row r="33">
      <c r="A33" s="1" t="n"/>
      <c r="B33" s="10" t="inlineStr">
        <is>
          <t>P&amp;G calculator pack - preliminaries and general</t>
        </is>
      </c>
      <c r="C33" s="8" t="n"/>
      <c r="D33" s="8" t="n"/>
      <c r="E33" s="8" t="n"/>
      <c r="F33" s="11">
        <f>HYPERLINK("https://setout.co.za/tools/pg","setout.co.za/tools/pg")</f>
        <v/>
      </c>
      <c r="G33" s="8" t="n"/>
      <c r="H33" s="1" t="n"/>
    </row>
    <row r="34">
      <c r="A34" s="1" t="n"/>
      <c r="B34" s="10" t="inlineStr">
        <is>
          <t>BoQ Pricer - price a bill against benchmark rates</t>
        </is>
      </c>
      <c r="C34" s="8" t="n"/>
      <c r="D34" s="8" t="n"/>
      <c r="E34" s="8" t="n"/>
      <c r="F34" s="11">
        <f>HYPERLINK("https://setout.co.za/tools/boq-pricer","setout.co.za/tools/boq-pricer")</f>
        <v/>
      </c>
      <c r="G34" s="8" t="n"/>
      <c r="H34" s="1" t="n"/>
    </row>
    <row r="35">
      <c r="A35" s="1" t="n"/>
      <c r="B35" s="10" t="inlineStr">
        <is>
          <t>Free construction calculators</t>
        </is>
      </c>
      <c r="C35" s="8" t="n"/>
      <c r="D35" s="8" t="n"/>
      <c r="E35" s="8" t="n"/>
      <c r="F35" s="11">
        <f>HYPERLINK("https://setout.co.za/calculators","setout.co.za/calculators")</f>
        <v/>
      </c>
      <c r="G35" s="8" t="n"/>
      <c r="H35" s="1" t="n"/>
    </row>
    <row r="36">
      <c r="A36" s="1" t="n"/>
      <c r="B36" s="10" t="inlineStr">
        <is>
          <t>The Rate Sheet - one email a month on what moved</t>
        </is>
      </c>
      <c r="C36" s="8" t="n"/>
      <c r="D36" s="8" t="n"/>
      <c r="E36" s="8" t="n"/>
      <c r="F36" s="11">
        <f>HYPERLINK("https://setout.co.za/newsletter","setout.co.za/newsletter")</f>
        <v/>
      </c>
      <c r="G36" s="8" t="n"/>
      <c r="H36" s="1" t="n"/>
    </row>
    <row r="37">
      <c r="A37" s="1" t="n"/>
      <c r="B37" s="1" t="n"/>
      <c r="C37" s="1" t="n"/>
      <c r="D37" s="1" t="n"/>
      <c r="E37" s="1" t="n"/>
      <c r="F37" s="1" t="n"/>
      <c r="G37" s="1" t="n"/>
      <c r="H37" s="1" t="n"/>
    </row>
    <row r="38">
      <c r="A38" s="1" t="n"/>
      <c r="B38" s="1" t="n"/>
      <c r="C38" s="1" t="n"/>
      <c r="D38" s="1" t="n"/>
      <c r="E38" s="1" t="n"/>
      <c r="F38" s="1" t="n"/>
      <c r="G38" s="1" t="n"/>
      <c r="H38" s="1" t="n"/>
    </row>
    <row r="39">
      <c r="A39" s="1" t="n"/>
      <c r="B39" s="12" t="inlineStr">
        <is>
          <t>Want a second pair of eyes on your steel takeoff before you tender?  hello@setout.co.za</t>
        </is>
      </c>
      <c r="C39" s="1" t="n"/>
      <c r="D39" s="1" t="n"/>
      <c r="E39" s="1" t="n"/>
      <c r="F39" s="1" t="n"/>
      <c r="G39" s="1" t="n"/>
      <c r="H39" s="1" t="n"/>
    </row>
    <row r="40">
      <c r="A40" s="1" t="n"/>
      <c r="B40" s="1" t="n"/>
      <c r="C40" s="1" t="n"/>
      <c r="D40" s="1" t="n"/>
      <c r="E40" s="1" t="n"/>
      <c r="F40" s="1" t="n"/>
      <c r="G40" s="1" t="n"/>
      <c r="H40" s="1" t="n"/>
    </row>
    <row r="41">
      <c r="A41" s="1" t="n"/>
      <c r="B41" s="13" t="inlineStr">
        <is>
          <t>Planning-stage quantities and estimates, not a final account or a quote. Measure to the standard your contract names and check every quantity against the drawings. General guidance - not professional, engineering or legal advice. Version 1 - 19/10/2026.</t>
        </is>
      </c>
      <c r="H41" s="1" t="n"/>
    </row>
    <row r="42">
      <c r="A42" s="1" t="n"/>
      <c r="H42" s="1" t="n"/>
    </row>
    <row r="43">
      <c r="A43" s="1" t="n"/>
      <c r="H43" s="1" t="n"/>
    </row>
    <row r="44">
      <c r="A44" s="1" t="n"/>
      <c r="B44" s="1" t="n"/>
      <c r="C44" s="1" t="n"/>
      <c r="D44" s="1" t="n"/>
      <c r="E44" s="1" t="n"/>
      <c r="F44" s="1" t="n"/>
      <c r="G44" s="1" t="n"/>
      <c r="H44" s="1" t="n"/>
    </row>
    <row r="45">
      <c r="A45" s="1" t="n"/>
      <c r="B45" s="1" t="n"/>
      <c r="C45" s="1" t="n"/>
      <c r="D45" s="1" t="n"/>
      <c r="E45" s="1" t="n"/>
      <c r="F45" s="1" t="n"/>
      <c r="G45" s="1" t="n"/>
      <c r="H45" s="1" t="n"/>
    </row>
    <row r="46">
      <c r="A46" s="1" t="n"/>
      <c r="B46" s="1" t="n"/>
      <c r="C46" s="1" t="n"/>
      <c r="D46" s="1" t="n"/>
      <c r="E46" s="1" t="n"/>
      <c r="F46" s="1" t="n"/>
      <c r="G46" s="1" t="n"/>
      <c r="H46" s="1" t="n"/>
    </row>
    <row r="47">
      <c r="A47" s="1" t="n"/>
      <c r="B47" s="1" t="n"/>
      <c r="C47" s="1" t="n"/>
      <c r="D47" s="1" t="n"/>
      <c r="E47" s="1" t="n"/>
      <c r="F47" s="1" t="n"/>
      <c r="G47" s="1" t="n"/>
      <c r="H47" s="1" t="n"/>
    </row>
    <row r="48">
      <c r="A48" s="1" t="n"/>
      <c r="B48" s="1" t="n"/>
      <c r="C48" s="1" t="n"/>
      <c r="D48" s="1" t="n"/>
      <c r="E48" s="1" t="n"/>
      <c r="F48" s="1" t="n"/>
      <c r="G48" s="1" t="n"/>
      <c r="H48" s="1" t="n"/>
    </row>
    <row r="49">
      <c r="A49" s="1" t="n"/>
      <c r="B49" s="1" t="n"/>
      <c r="C49" s="1" t="n"/>
      <c r="D49" s="1" t="n"/>
      <c r="E49" s="1" t="n"/>
      <c r="F49" s="1" t="n"/>
      <c r="G49" s="1" t="n"/>
      <c r="H49" s="1" t="n"/>
    </row>
  </sheetData>
  <mergeCells count="2">
    <mergeCell ref="B9:G11"/>
    <mergeCell ref="B41:G43"/>
  </mergeCells>
  <pageMargins left="0.75" right="0.75" top="1" bottom="1" header="0.5" footer="0.5"/>
  <pageSetup fitToWidth="1"/>
</worksheet>
</file>

<file path=xl/worksheets/sheet2.xml><?xml version="1.0" encoding="utf-8"?>
<worksheet xmlns="http://schemas.openxmlformats.org/spreadsheetml/2006/main">
  <sheetPr>
    <outlinePr summaryBelow="1" summaryRight="1"/>
    <pageSetUpPr fitToPage="1"/>
  </sheetPr>
  <dimension ref="A1:B24"/>
  <sheetViews>
    <sheetView showGridLines="0" workbookViewId="0">
      <selection activeCell="A1" sqref="A1"/>
    </sheetView>
  </sheetViews>
  <sheetFormatPr baseColWidth="8" defaultRowHeight="15"/>
  <cols>
    <col width="30" customWidth="1" min="1" max="1"/>
    <col width="110" customWidth="1" min="2" max="2"/>
  </cols>
  <sheetData>
    <row r="1" ht="30" customHeight="1">
      <c r="A1" s="14" t="inlineStr">
        <is>
          <t>Setout structural steel takeoff</t>
        </is>
      </c>
      <c r="B1" s="1" t="n"/>
    </row>
    <row r="2">
      <c r="A2" s="15" t="inlineStr">
        <is>
          <t>Setout | setout.co.za/tools/measure | v1 19/10/2026</t>
        </is>
      </c>
    </row>
    <row r="4">
      <c r="A4" s="12" t="inlineStr">
        <is>
          <t>What it does</t>
        </is>
      </c>
      <c r="B4" s="1" t="n"/>
    </row>
    <row r="5">
      <c r="A5" s="16" t="inlineStr">
        <is>
          <t>What it does</t>
        </is>
      </c>
      <c r="B5" s="17" t="inlineStr">
        <is>
          <t>Gives the mass of every steel member you take off, and totals it in tonnes by area and by class, which is how structural steelwork is normally billed in South Africa: by mass, classed by section weight or member type.</t>
        </is>
      </c>
    </row>
    <row r="6">
      <c r="A6" s="16" t="inlineStr">
        <is>
          <t>Who it is for</t>
        </is>
      </c>
      <c r="B6" s="17" t="inlineStr">
        <is>
          <t>Quantity surveyors and estimators measuring a steel package, and contractors checking a fabricator's tonnage.</t>
        </is>
      </c>
    </row>
    <row r="8">
      <c r="A8" s="12" t="inlineStr">
        <is>
          <t>Step by step</t>
        </is>
      </c>
      <c r="B8" s="1" t="n"/>
    </row>
    <row r="9">
      <c r="A9" s="16" t="inlineStr">
        <is>
          <t>1. Fill in Project</t>
        </is>
      </c>
      <c r="B9" s="17" t="inlineStr">
        <is>
          <t>Job, drawing set and revision. Set the light and heavy limits (kg/m) to the ones in your bill's preambles. Why: the class decides the rate, and different bills draw the line in different places.</t>
        </is>
      </c>
    </row>
    <row r="10">
      <c r="A10" s="16" t="inlineStr">
        <is>
          <t>2. Name your areas</t>
        </is>
      </c>
      <c r="B10" s="17" t="inlineStr">
        <is>
          <t>List up to six areas on Project (frame, roof, gantry...). Why: the bill is split by area so the client can see where the tonnage sits and so variations can be priced against the right section.</t>
        </is>
      </c>
    </row>
    <row r="11">
      <c r="A11" s="16" t="inlineStr">
        <is>
          <t>3. Take off each member type</t>
        </is>
      </c>
      <c r="B11" s="17" t="inlineStr">
        <is>
          <t>On Takeoff, pick the section from the list, then enter the length of one member (m) and the number off. Why: mass = length x mass per metre x number. Take lengths from the general arrangement drawings, not the shop drawings, so you measure the design, not the fabricator's cut list.</t>
        </is>
      </c>
    </row>
    <row r="12">
      <c r="A12" s="16" t="inlineStr">
        <is>
          <t>4. Plates and flats</t>
        </is>
      </c>
      <c r="B12" s="17" t="inlineStr">
        <is>
          <t>For plate or flat, enter length and width in metres; the thickness comes from the section. For a shaped gusset, enter the smallest rectangle that encloses it. Why: plate is measured by area x thickness x 7.85 kg per m2 per mm, which is the mass of steel at 7 850 kg/m3. SANS 1200 H cl 8.2.3 measures gussets on the minimum enclosing rectangle and large shaped plates at net size.</t>
        </is>
      </c>
    </row>
    <row r="13">
      <c r="A13" s="16" t="inlineStr">
        <is>
          <t>5. Check the class</t>
        </is>
      </c>
      <c r="B13" s="17" t="inlineStr">
        <is>
          <t>The class fills itself in: HS, CR or PL by section type, otherwise L, M or H by mass per metre. Override it only for member types your bill separates, such as crawl beams or trestles. Why: one member can be a heavy section and still be billed as a crawl beam.</t>
        </is>
      </c>
    </row>
    <row r="14">
      <c r="A14" s="16" t="inlineStr">
        <is>
          <t>6. Read Summary</t>
        </is>
      </c>
      <c r="B14" s="17" t="inlineStr">
        <is>
          <t>Tonnes by area and class, ready to transfer to the bill. Why: bills price steel per tonne, so the summary is in tonnes to three decimals.</t>
        </is>
      </c>
    </row>
    <row r="16">
      <c r="A16" s="12" t="inlineStr">
        <is>
          <t>Measuring rules</t>
        </is>
      </c>
      <c r="B16" s="1" t="n"/>
    </row>
    <row r="17">
      <c r="A17" s="16" t="inlineStr">
        <is>
          <t>Nett mass</t>
        </is>
      </c>
      <c r="B17" s="17" t="inlineStr">
        <is>
          <t>Nominal mass per metre from the SAISC tables, or 7 850 kg/m3 where a section is not listed. Rolling margins are ignored; no deduction for holes, milling or planing; no addition for waste, weld metal or shop fasteners (SANS 1200 H cl 8.2.1, 8.2.2).</t>
        </is>
      </c>
    </row>
    <row r="18">
      <c r="A18" s="16" t="inlineStr">
        <is>
          <t>Fittings</t>
        </is>
      </c>
      <c r="B18" s="17" t="inlineStr">
        <is>
          <t>Cleats, gussets, battens and stiffeners are measured and added to the mass of their member (SANS 1200 H cl 8.2.1). Take them off as plate lines in the same area, not as a percentage, unless the preambles say otherwise.</t>
        </is>
      </c>
    </row>
    <row r="19">
      <c r="A19" s="16" t="inlineStr">
        <is>
          <t>Billing split</t>
        </is>
      </c>
      <c r="B19" s="17" t="inlineStr">
        <is>
          <t>Supply and fabrication per tonne, a separate item for each type of member and structural position, subdivided by jointing (welded / bolted) (cl 8.3.1.2). Delivery, erection and corrosion protection are separate items (cl 8.3.2, 8.3.3, 8.3.13). Area + class give the first split; note welded or bolted where the bill asks.</t>
        </is>
      </c>
    </row>
    <row r="20">
      <c r="A20" s="16" t="inlineStr">
        <is>
          <t>Bolts</t>
        </is>
      </c>
      <c r="B20" s="17" t="inlineStr">
        <is>
          <t>Erection bolts per tonne or number for each grade and type (cl 8.3.4); holding-down bolts for each diameter, size and shape, nuts and washers in the rate (cl 8.3.6). Use the bolt workbook in this pack for their mass.</t>
        </is>
      </c>
    </row>
    <row r="21">
      <c r="A21" s="16" t="inlineStr">
        <is>
          <t>Mass per metre</t>
        </is>
      </c>
      <c r="B21" s="17" t="inlineStr">
        <is>
          <t>Masses come from the section library as supplied. Check unusual sections against the SAISC Red Book or the mill's section tables before you rely on them.</t>
        </is>
      </c>
    </row>
    <row r="23">
      <c r="A23" s="12" t="inlineStr">
        <is>
          <t>What changed from the source template</t>
        </is>
      </c>
      <c r="B23" s="1" t="n"/>
    </row>
    <row r="24">
      <c r="A24" s="16" t="inlineStr">
        <is>
          <t>Fixed</t>
        </is>
      </c>
      <c r="B24" s="17" t="inlineStr">
        <is>
          <t>Eight of the thirteen classes had no per-line formula and always summed to zero; all classes now total. The light / medium / heavy limits disagreed between sheets (25/50 on one, 30/60 on the other); they are now one input. Flats returned #VALUE! because width was text; plate and flat now take length x width. Two masses were stored as text with a comma decimal (45x45x3 angle, 114.3x4.5 CHS) and one CHS was listed twice; fixed. The summary was not linked to the takeoff; it is now. The four named ranges were broken (#REF!) and have been rebuilt.</t>
        </is>
      </c>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7"/>
  <sheetViews>
    <sheetView showGridLines="0" workbookViewId="0">
      <selection activeCell="A1" sqref="A1"/>
    </sheetView>
  </sheetViews>
  <sheetFormatPr baseColWidth="8" defaultRowHeight="15"/>
  <cols>
    <col width="40" customWidth="1" min="1" max="1"/>
    <col width="4" customWidth="1" min="2" max="2"/>
    <col width="22" customWidth="1" min="3" max="3"/>
    <col width="70" customWidth="1" min="4" max="4"/>
  </cols>
  <sheetData>
    <row r="1" ht="30" customHeight="1">
      <c r="A1" s="14" t="inlineStr">
        <is>
          <t>Project inputs</t>
        </is>
      </c>
      <c r="B1" s="1" t="n"/>
      <c r="C1" s="1" t="n"/>
      <c r="D1" s="1" t="n"/>
    </row>
    <row r="2">
      <c r="A2" s="15" t="inlineStr">
        <is>
          <t>Green cells are inputs. The values shown are a worked example; overwrite them.</t>
        </is>
      </c>
    </row>
    <row r="3" ht="30" customHeight="1">
      <c r="A3" s="18" t="inlineStr">
        <is>
          <t>Input</t>
        </is>
      </c>
      <c r="B3" s="18" t="inlineStr"/>
      <c r="C3" s="18" t="inlineStr">
        <is>
          <t>Value</t>
        </is>
      </c>
      <c r="D3" s="18" t="inlineStr">
        <is>
          <t>Why it matters</t>
        </is>
      </c>
    </row>
    <row r="4">
      <c r="A4" s="19" t="inlineStr">
        <is>
          <t>Job</t>
        </is>
      </c>
      <c r="B4" s="20" t="n"/>
      <c r="C4" s="20" t="n"/>
      <c r="D4" s="20" t="n"/>
    </row>
    <row r="5">
      <c r="A5" s="21" t="inlineStr">
        <is>
          <t>Project</t>
        </is>
      </c>
      <c r="C5" s="22" t="inlineStr">
        <is>
          <t>Example - 20 m x 30 m portal frame warehouse</t>
        </is>
      </c>
      <c r="D5" s="23" t="inlineStr">
        <is>
          <t>Appears on every printout.</t>
        </is>
      </c>
    </row>
    <row r="6">
      <c r="A6" s="21" t="inlineStr">
        <is>
          <t>Drawing set / revision</t>
        </is>
      </c>
      <c r="C6" s="22" t="inlineStr">
        <is>
          <t>Example GA drawings rev B</t>
        </is>
      </c>
      <c r="D6" s="23" t="inlineStr">
        <is>
          <t>Quote the revision you measured from.</t>
        </is>
      </c>
    </row>
    <row r="7">
      <c r="A7" s="21" t="inlineStr">
        <is>
          <t>Date measured</t>
        </is>
      </c>
      <c r="C7" s="24" t="n">
        <v>46314</v>
      </c>
      <c r="D7" s="23" t="inlineStr">
        <is>
          <t>Typed, not =TODAY(), so the record does not change when the file is opened.</t>
        </is>
      </c>
    </row>
    <row r="8">
      <c r="A8" s="19" t="inlineStr">
        <is>
          <t>Classification limits (kg/m)</t>
        </is>
      </c>
      <c r="B8" s="20" t="n"/>
      <c r="C8" s="20" t="n"/>
      <c r="D8" s="20" t="n"/>
    </row>
    <row r="9">
      <c r="A9" s="21" t="inlineStr">
        <is>
          <t>Light below</t>
        </is>
      </c>
      <c r="C9" s="25" t="n">
        <v>30</v>
      </c>
      <c r="D9" s="23" t="inlineStr">
        <is>
          <t>Sections lighter than this are class L. Set to your bill's preambles.</t>
        </is>
      </c>
    </row>
    <row r="10">
      <c r="A10" s="21" t="inlineStr">
        <is>
          <t>Heavy at or above</t>
        </is>
      </c>
      <c r="C10" s="25" t="n">
        <v>60</v>
      </c>
      <c r="D10" s="23" t="inlineStr">
        <is>
          <t>Sections at or above this are class H; between the two is M.</t>
        </is>
      </c>
    </row>
    <row r="11">
      <c r="A11" s="19" t="inlineStr">
        <is>
          <t>Areas used in the summary</t>
        </is>
      </c>
      <c r="B11" s="20" t="n"/>
      <c r="C11" s="20" t="n"/>
      <c r="D11" s="20" t="n"/>
    </row>
    <row r="12">
      <c r="A12" s="21" t="inlineStr">
        <is>
          <t>Area 1</t>
        </is>
      </c>
      <c r="C12" s="22" t="inlineStr">
        <is>
          <t>Main frame</t>
        </is>
      </c>
      <c r="D12" s="23" t="inlineStr">
        <is>
          <t>Pick these on each takeoff line.</t>
        </is>
      </c>
    </row>
    <row r="13">
      <c r="A13" s="21" t="inlineStr">
        <is>
          <t>Area 2</t>
        </is>
      </c>
      <c r="C13" s="22" t="inlineStr">
        <is>
          <t>Roof</t>
        </is>
      </c>
      <c r="D13" s="23" t="inlineStr">
        <is>
          <t>Pick these on each takeoff line.</t>
        </is>
      </c>
    </row>
    <row r="14">
      <c r="A14" s="21" t="inlineStr">
        <is>
          <t>Area 3</t>
        </is>
      </c>
      <c r="C14" s="22" t="inlineStr">
        <is>
          <t>Crane gantry</t>
        </is>
      </c>
      <c r="D14" s="23" t="inlineStr">
        <is>
          <t>Pick these on each takeoff line.</t>
        </is>
      </c>
    </row>
    <row r="15">
      <c r="A15" s="21" t="inlineStr">
        <is>
          <t>Area 4</t>
        </is>
      </c>
      <c r="C15" s="22" t="inlineStr">
        <is>
          <t>Mezzanine</t>
        </is>
      </c>
      <c r="D15" s="23" t="inlineStr">
        <is>
          <t>Pick these on each takeoff line.</t>
        </is>
      </c>
    </row>
    <row r="16">
      <c r="A16" s="21" t="inlineStr">
        <is>
          <t>Area 5</t>
        </is>
      </c>
      <c r="C16" s="22" t="inlineStr">
        <is>
          <t>Stairs and handrails</t>
        </is>
      </c>
      <c r="D16" s="23" t="inlineStr">
        <is>
          <t>Pick these on each takeoff line.</t>
        </is>
      </c>
    </row>
    <row r="17">
      <c r="A17" s="21" t="inlineStr">
        <is>
          <t>Area 6</t>
        </is>
      </c>
      <c r="C17" s="22" t="inlineStr">
        <is>
          <t>Sundry</t>
        </is>
      </c>
      <c r="D17" s="23" t="inlineStr">
        <is>
          <t>Pick these on each takeoff line.</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731"/>
  <sheetViews>
    <sheetView showGridLines="0" workbookViewId="0">
      <pane ySplit="4" topLeftCell="A5" activePane="bottomLeft" state="frozen"/>
      <selection pane="bottomLeft" activeCell="A1" sqref="A1"/>
    </sheetView>
  </sheetViews>
  <sheetFormatPr baseColWidth="8" defaultRowHeight="15"/>
  <cols>
    <col width="34" customWidth="1" min="1" max="1"/>
    <col width="26" customWidth="1" min="2" max="2"/>
    <col width="30" customWidth="1" min="3" max="3"/>
    <col width="12" customWidth="1" min="4" max="4"/>
    <col width="10" customWidth="1" min="5" max="5"/>
  </cols>
  <sheetData>
    <row r="1" ht="30" customHeight="1">
      <c r="A1" s="14" t="inlineStr">
        <is>
          <t>Section library</t>
        </is>
      </c>
      <c r="B1" s="1" t="n"/>
      <c r="C1" s="1" t="n"/>
      <c r="D1" s="1" t="n"/>
      <c r="E1" s="1" t="n"/>
    </row>
    <row r="2">
      <c r="A2" s="15" t="inlineStr">
        <is>
          <t>Mass per metre in kg/m (plate and flat: kg per m2 per mm of thickness). Add sections in the green rows at the foot.</t>
        </is>
      </c>
    </row>
    <row r="4" ht="30" customHeight="1">
      <c r="A4" s="18" t="inlineStr">
        <is>
          <t>Code (type - designation)</t>
        </is>
      </c>
      <c r="B4" s="18" t="inlineStr">
        <is>
          <t>Section type</t>
        </is>
      </c>
      <c r="C4" s="18" t="inlineStr">
        <is>
          <t>Designation</t>
        </is>
      </c>
      <c r="D4" s="18" t="inlineStr">
        <is>
          <t>kg/m</t>
        </is>
      </c>
      <c r="E4" s="18" t="inlineStr">
        <is>
          <t>Class</t>
        </is>
      </c>
    </row>
    <row r="5">
      <c r="A5" s="26">
        <f>B5&amp;" - "&amp;C5</f>
        <v/>
      </c>
      <c r="B5" s="26" t="inlineStr">
        <is>
          <t>IPE Beam</t>
        </is>
      </c>
      <c r="C5" s="26" t="inlineStr">
        <is>
          <t>IPE-AA100</t>
        </is>
      </c>
      <c r="D5" s="27" t="n">
        <v>6.72</v>
      </c>
      <c r="E5" s="26" t="inlineStr"/>
    </row>
    <row r="6">
      <c r="A6" s="26">
        <f>B6&amp;" - "&amp;C6</f>
        <v/>
      </c>
      <c r="B6" s="26" t="inlineStr">
        <is>
          <t>IPE Beam</t>
        </is>
      </c>
      <c r="C6" s="26" t="inlineStr">
        <is>
          <t>IPE100</t>
        </is>
      </c>
      <c r="D6" s="27" t="n">
        <v>8.1</v>
      </c>
      <c r="E6" s="26" t="inlineStr"/>
    </row>
    <row r="7">
      <c r="A7" s="26">
        <f>B7&amp;" - "&amp;C7</f>
        <v/>
      </c>
      <c r="B7" s="26" t="inlineStr">
        <is>
          <t>IPE Beam</t>
        </is>
      </c>
      <c r="C7" s="26" t="inlineStr">
        <is>
          <t>IPE-AA120</t>
        </is>
      </c>
      <c r="D7" s="27" t="n">
        <v>8.359999999999999</v>
      </c>
      <c r="E7" s="26" t="inlineStr"/>
    </row>
    <row r="8">
      <c r="A8" s="26">
        <f>B8&amp;" - "&amp;C8</f>
        <v/>
      </c>
      <c r="B8" s="26" t="inlineStr">
        <is>
          <t>IPE Beam</t>
        </is>
      </c>
      <c r="C8" s="26" t="inlineStr">
        <is>
          <t>IPE120</t>
        </is>
      </c>
      <c r="D8" s="27" t="n">
        <v>10.4</v>
      </c>
      <c r="E8" s="26" t="inlineStr"/>
    </row>
    <row r="9">
      <c r="A9" s="26">
        <f>B9&amp;" - "&amp;C9</f>
        <v/>
      </c>
      <c r="B9" s="26" t="inlineStr">
        <is>
          <t>IPE Beam</t>
        </is>
      </c>
      <c r="C9" s="26" t="inlineStr">
        <is>
          <t>IPE-AA140</t>
        </is>
      </c>
      <c r="D9" s="27" t="n">
        <v>10.1</v>
      </c>
      <c r="E9" s="26" t="inlineStr"/>
    </row>
    <row r="10">
      <c r="A10" s="26">
        <f>B10&amp;" - "&amp;C10</f>
        <v/>
      </c>
      <c r="B10" s="26" t="inlineStr">
        <is>
          <t>IPE Beam</t>
        </is>
      </c>
      <c r="C10" s="26" t="inlineStr">
        <is>
          <t>IPE140</t>
        </is>
      </c>
      <c r="D10" s="27" t="n">
        <v>12.9</v>
      </c>
      <c r="E10" s="26" t="inlineStr"/>
    </row>
    <row r="11">
      <c r="A11" s="26">
        <f>B11&amp;" - "&amp;C11</f>
        <v/>
      </c>
      <c r="B11" s="26" t="inlineStr">
        <is>
          <t>IPE Beam</t>
        </is>
      </c>
      <c r="C11" s="26" t="inlineStr">
        <is>
          <t>IPE-AA160</t>
        </is>
      </c>
      <c r="D11" s="27" t="n">
        <v>12.3</v>
      </c>
      <c r="E11" s="26" t="inlineStr"/>
    </row>
    <row r="12">
      <c r="A12" s="26">
        <f>B12&amp;" - "&amp;C12</f>
        <v/>
      </c>
      <c r="B12" s="26" t="inlineStr">
        <is>
          <t>IPE Beam</t>
        </is>
      </c>
      <c r="C12" s="26" t="inlineStr">
        <is>
          <t>IPE160</t>
        </is>
      </c>
      <c r="D12" s="27" t="n">
        <v>15.8</v>
      </c>
      <c r="E12" s="26" t="inlineStr"/>
    </row>
    <row r="13">
      <c r="A13" s="26">
        <f>B13&amp;" - "&amp;C13</f>
        <v/>
      </c>
      <c r="B13" s="26" t="inlineStr">
        <is>
          <t>IPE Beam</t>
        </is>
      </c>
      <c r="C13" s="26" t="inlineStr">
        <is>
          <t>IPE-AA180</t>
        </is>
      </c>
      <c r="D13" s="27" t="n">
        <v>14.9</v>
      </c>
      <c r="E13" s="26" t="inlineStr"/>
    </row>
    <row r="14">
      <c r="A14" s="26">
        <f>B14&amp;" - "&amp;C14</f>
        <v/>
      </c>
      <c r="B14" s="26" t="inlineStr">
        <is>
          <t>IPE Beam</t>
        </is>
      </c>
      <c r="C14" s="26" t="inlineStr">
        <is>
          <t>IPE180</t>
        </is>
      </c>
      <c r="D14" s="27" t="n">
        <v>18.8</v>
      </c>
      <c r="E14" s="26" t="inlineStr"/>
    </row>
    <row r="15">
      <c r="A15" s="26">
        <f>B15&amp;" - "&amp;C15</f>
        <v/>
      </c>
      <c r="B15" s="26" t="inlineStr">
        <is>
          <t>IPE Beam</t>
        </is>
      </c>
      <c r="C15" s="26" t="inlineStr">
        <is>
          <t>IPE-AA200</t>
        </is>
      </c>
      <c r="D15" s="27" t="n">
        <v>18</v>
      </c>
      <c r="E15" s="26" t="inlineStr"/>
    </row>
    <row r="16">
      <c r="A16" s="26">
        <f>B16&amp;" - "&amp;C16</f>
        <v/>
      </c>
      <c r="B16" s="26" t="inlineStr">
        <is>
          <t>Universal beam</t>
        </is>
      </c>
      <c r="C16" s="26" t="inlineStr">
        <is>
          <t>203x133x25</t>
        </is>
      </c>
      <c r="D16" s="27" t="n">
        <v>25.1</v>
      </c>
      <c r="E16" s="26" t="inlineStr"/>
    </row>
    <row r="17">
      <c r="A17" s="26">
        <f>B17&amp;" - "&amp;C17</f>
        <v/>
      </c>
      <c r="B17" s="26" t="inlineStr">
        <is>
          <t>Universal beam</t>
        </is>
      </c>
      <c r="C17" s="26" t="inlineStr">
        <is>
          <t>203x133x30</t>
        </is>
      </c>
      <c r="D17" s="27" t="n">
        <v>30</v>
      </c>
      <c r="E17" s="26" t="inlineStr"/>
    </row>
    <row r="18">
      <c r="A18" s="26">
        <f>B18&amp;" - "&amp;C18</f>
        <v/>
      </c>
      <c r="B18" s="26" t="inlineStr">
        <is>
          <t>Universal beam</t>
        </is>
      </c>
      <c r="C18" s="26" t="inlineStr">
        <is>
          <t>254x146x31</t>
        </is>
      </c>
      <c r="D18" s="27" t="n">
        <v>31.1</v>
      </c>
      <c r="E18" s="26" t="inlineStr"/>
    </row>
    <row r="19">
      <c r="A19" s="26">
        <f>B19&amp;" - "&amp;C19</f>
        <v/>
      </c>
      <c r="B19" s="26" t="inlineStr">
        <is>
          <t>Universal beam</t>
        </is>
      </c>
      <c r="C19" s="26" t="inlineStr">
        <is>
          <t>254x146x37</t>
        </is>
      </c>
      <c r="D19" s="27" t="n">
        <v>37</v>
      </c>
      <c r="E19" s="26" t="inlineStr"/>
    </row>
    <row r="20">
      <c r="A20" s="26">
        <f>B20&amp;" - "&amp;C20</f>
        <v/>
      </c>
      <c r="B20" s="26" t="inlineStr">
        <is>
          <t>Universal beam</t>
        </is>
      </c>
      <c r="C20" s="26" t="inlineStr">
        <is>
          <t>254x146x43</t>
        </is>
      </c>
      <c r="D20" s="27" t="n">
        <v>43</v>
      </c>
      <c r="E20" s="26" t="inlineStr"/>
    </row>
    <row r="21">
      <c r="A21" s="26">
        <f>B21&amp;" - "&amp;C21</f>
        <v/>
      </c>
      <c r="B21" s="26" t="inlineStr">
        <is>
          <t>Universal beam</t>
        </is>
      </c>
      <c r="C21" s="26" t="inlineStr">
        <is>
          <t>305x102x25</t>
        </is>
      </c>
      <c r="D21" s="27" t="n">
        <v>24.8</v>
      </c>
      <c r="E21" s="26" t="inlineStr"/>
    </row>
    <row r="22">
      <c r="A22" s="26">
        <f>B22&amp;" - "&amp;C22</f>
        <v/>
      </c>
      <c r="B22" s="26" t="inlineStr">
        <is>
          <t>Universal beam</t>
        </is>
      </c>
      <c r="C22" s="26" t="inlineStr">
        <is>
          <t>305x102x28</t>
        </is>
      </c>
      <c r="D22" s="27" t="n">
        <v>28.2</v>
      </c>
      <c r="E22" s="26" t="inlineStr"/>
    </row>
    <row r="23">
      <c r="A23" s="26">
        <f>B23&amp;" - "&amp;C23</f>
        <v/>
      </c>
      <c r="B23" s="26" t="inlineStr">
        <is>
          <t>Universal beam</t>
        </is>
      </c>
      <c r="C23" s="26" t="inlineStr">
        <is>
          <t>305x102x33</t>
        </is>
      </c>
      <c r="D23" s="27" t="n">
        <v>32.8</v>
      </c>
      <c r="E23" s="26" t="inlineStr"/>
    </row>
    <row r="24">
      <c r="A24" s="26">
        <f>B24&amp;" - "&amp;C24</f>
        <v/>
      </c>
      <c r="B24" s="26" t="inlineStr">
        <is>
          <t>Universal beam</t>
        </is>
      </c>
      <c r="C24" s="26" t="inlineStr">
        <is>
          <t>305x165x40</t>
        </is>
      </c>
      <c r="D24" s="27" t="n">
        <v>40.3</v>
      </c>
      <c r="E24" s="26" t="inlineStr"/>
    </row>
    <row r="25">
      <c r="A25" s="26">
        <f>B25&amp;" - "&amp;C25</f>
        <v/>
      </c>
      <c r="B25" s="26" t="inlineStr">
        <is>
          <t>Universal beam</t>
        </is>
      </c>
      <c r="C25" s="26" t="inlineStr">
        <is>
          <t>305x165x46</t>
        </is>
      </c>
      <c r="D25" s="27" t="n">
        <v>46.1</v>
      </c>
      <c r="E25" s="26" t="inlineStr"/>
    </row>
    <row r="26">
      <c r="A26" s="26">
        <f>B26&amp;" - "&amp;C26</f>
        <v/>
      </c>
      <c r="B26" s="26" t="inlineStr">
        <is>
          <t>Universal beam</t>
        </is>
      </c>
      <c r="C26" s="26" t="inlineStr">
        <is>
          <t>305x165x54</t>
        </is>
      </c>
      <c r="D26" s="27" t="n">
        <v>54</v>
      </c>
      <c r="E26" s="26" t="inlineStr"/>
    </row>
    <row r="27">
      <c r="A27" s="26">
        <f>B27&amp;" - "&amp;C27</f>
        <v/>
      </c>
      <c r="B27" s="26" t="inlineStr">
        <is>
          <t>Universal beam</t>
        </is>
      </c>
      <c r="C27" s="26" t="inlineStr">
        <is>
          <t>356x171x45</t>
        </is>
      </c>
      <c r="D27" s="27" t="n">
        <v>45</v>
      </c>
      <c r="E27" s="26" t="inlineStr"/>
    </row>
    <row r="28">
      <c r="A28" s="26">
        <f>B28&amp;" - "&amp;C28</f>
        <v/>
      </c>
      <c r="B28" s="26" t="inlineStr">
        <is>
          <t>Universal beam</t>
        </is>
      </c>
      <c r="C28" s="26" t="inlineStr">
        <is>
          <t>356x171x51</t>
        </is>
      </c>
      <c r="D28" s="27" t="n">
        <v>51</v>
      </c>
      <c r="E28" s="26" t="inlineStr"/>
    </row>
    <row r="29">
      <c r="A29" s="26">
        <f>B29&amp;" - "&amp;C29</f>
        <v/>
      </c>
      <c r="B29" s="26" t="inlineStr">
        <is>
          <t>Universal beam</t>
        </is>
      </c>
      <c r="C29" s="26" t="inlineStr">
        <is>
          <t>356x171x57</t>
        </is>
      </c>
      <c r="D29" s="27" t="n">
        <v>57</v>
      </c>
      <c r="E29" s="26" t="inlineStr"/>
    </row>
    <row r="30">
      <c r="A30" s="26">
        <f>B30&amp;" - "&amp;C30</f>
        <v/>
      </c>
      <c r="B30" s="26" t="inlineStr">
        <is>
          <t>Universal beam</t>
        </is>
      </c>
      <c r="C30" s="26" t="inlineStr">
        <is>
          <t>356x171x67</t>
        </is>
      </c>
      <c r="D30" s="27" t="n">
        <v>67.09999999999999</v>
      </c>
      <c r="E30" s="26" t="inlineStr"/>
    </row>
    <row r="31">
      <c r="A31" s="26">
        <f>B31&amp;" - "&amp;C31</f>
        <v/>
      </c>
      <c r="B31" s="26" t="inlineStr">
        <is>
          <t>Universal beam</t>
        </is>
      </c>
      <c r="C31" s="26" t="inlineStr">
        <is>
          <t>406x140x39</t>
        </is>
      </c>
      <c r="D31" s="27" t="n">
        <v>39</v>
      </c>
      <c r="E31" s="26" t="inlineStr"/>
    </row>
    <row r="32">
      <c r="A32" s="26">
        <f>B32&amp;" - "&amp;C32</f>
        <v/>
      </c>
      <c r="B32" s="26" t="inlineStr">
        <is>
          <t>Universal beam</t>
        </is>
      </c>
      <c r="C32" s="26" t="inlineStr">
        <is>
          <t>406x140x46</t>
        </is>
      </c>
      <c r="D32" s="27" t="n">
        <v>46</v>
      </c>
      <c r="E32" s="26" t="inlineStr"/>
    </row>
    <row r="33">
      <c r="A33" s="26">
        <f>B33&amp;" - "&amp;C33</f>
        <v/>
      </c>
      <c r="B33" s="26" t="inlineStr">
        <is>
          <t>Universal beam</t>
        </is>
      </c>
      <c r="C33" s="26" t="inlineStr">
        <is>
          <t>406x178x54</t>
        </is>
      </c>
      <c r="D33" s="27" t="n">
        <v>54.1</v>
      </c>
      <c r="E33" s="26" t="inlineStr"/>
    </row>
    <row r="34">
      <c r="A34" s="26">
        <f>B34&amp;" - "&amp;C34</f>
        <v/>
      </c>
      <c r="B34" s="26" t="inlineStr">
        <is>
          <t>Universal beam</t>
        </is>
      </c>
      <c r="C34" s="26" t="inlineStr">
        <is>
          <t>406x178x60</t>
        </is>
      </c>
      <c r="D34" s="27" t="n">
        <v>60.1</v>
      </c>
      <c r="E34" s="26" t="inlineStr"/>
    </row>
    <row r="35">
      <c r="A35" s="26">
        <f>B35&amp;" - "&amp;C35</f>
        <v/>
      </c>
      <c r="B35" s="26" t="inlineStr">
        <is>
          <t>Universal beam</t>
        </is>
      </c>
      <c r="C35" s="26" t="inlineStr">
        <is>
          <t>406x178x67</t>
        </is>
      </c>
      <c r="D35" s="27" t="n">
        <v>67.09999999999999</v>
      </c>
      <c r="E35" s="26" t="inlineStr"/>
    </row>
    <row r="36">
      <c r="A36" s="26">
        <f>B36&amp;" - "&amp;C36</f>
        <v/>
      </c>
      <c r="B36" s="26" t="inlineStr">
        <is>
          <t>Universal beam</t>
        </is>
      </c>
      <c r="C36" s="26" t="inlineStr">
        <is>
          <t>406x178x74</t>
        </is>
      </c>
      <c r="D36" s="27" t="n">
        <v>74.2</v>
      </c>
      <c r="E36" s="26" t="inlineStr"/>
    </row>
    <row r="37">
      <c r="A37" s="26">
        <f>B37&amp;" - "&amp;C37</f>
        <v/>
      </c>
      <c r="B37" s="26" t="inlineStr">
        <is>
          <t>Universal beam</t>
        </is>
      </c>
      <c r="C37" s="26" t="inlineStr">
        <is>
          <t>457x191x67</t>
        </is>
      </c>
      <c r="D37" s="27" t="n">
        <v>67.09999999999999</v>
      </c>
      <c r="E37" s="26" t="inlineStr"/>
    </row>
    <row r="38">
      <c r="A38" s="26">
        <f>B38&amp;" - "&amp;C38</f>
        <v/>
      </c>
      <c r="B38" s="26" t="inlineStr">
        <is>
          <t>Universal beam</t>
        </is>
      </c>
      <c r="C38" s="26" t="inlineStr">
        <is>
          <t>457x191x74</t>
        </is>
      </c>
      <c r="D38" s="27" t="n">
        <v>74.3</v>
      </c>
      <c r="E38" s="26" t="inlineStr"/>
    </row>
    <row r="39">
      <c r="A39" s="26">
        <f>B39&amp;" - "&amp;C39</f>
        <v/>
      </c>
      <c r="B39" s="26" t="inlineStr">
        <is>
          <t>Universal beam</t>
        </is>
      </c>
      <c r="C39" s="26" t="inlineStr">
        <is>
          <t>457x191x82</t>
        </is>
      </c>
      <c r="D39" s="27" t="n">
        <v>82</v>
      </c>
      <c r="E39" s="26" t="inlineStr"/>
    </row>
    <row r="40">
      <c r="A40" s="26">
        <f>B40&amp;" - "&amp;C40</f>
        <v/>
      </c>
      <c r="B40" s="26" t="inlineStr">
        <is>
          <t>Universal beam</t>
        </is>
      </c>
      <c r="C40" s="26" t="inlineStr">
        <is>
          <t>457x191x89</t>
        </is>
      </c>
      <c r="D40" s="27" t="n">
        <v>89.3</v>
      </c>
      <c r="E40" s="26" t="inlineStr"/>
    </row>
    <row r="41">
      <c r="A41" s="26">
        <f>B41&amp;" - "&amp;C41</f>
        <v/>
      </c>
      <c r="B41" s="26" t="inlineStr">
        <is>
          <t>Universal beam</t>
        </is>
      </c>
      <c r="C41" s="26" t="inlineStr">
        <is>
          <t>457x191x98</t>
        </is>
      </c>
      <c r="D41" s="27" t="n">
        <v>98.3</v>
      </c>
      <c r="E41" s="26" t="inlineStr"/>
    </row>
    <row r="42">
      <c r="A42" s="26">
        <f>B42&amp;" - "&amp;C42</f>
        <v/>
      </c>
      <c r="B42" s="26" t="inlineStr">
        <is>
          <t>Universal beam</t>
        </is>
      </c>
      <c r="C42" s="26" t="inlineStr">
        <is>
          <t>533x210x82</t>
        </is>
      </c>
      <c r="D42" s="27" t="n">
        <v>82.2</v>
      </c>
      <c r="E42" s="26" t="inlineStr"/>
    </row>
    <row r="43">
      <c r="A43" s="26">
        <f>B43&amp;" - "&amp;C43</f>
        <v/>
      </c>
      <c r="B43" s="26" t="inlineStr">
        <is>
          <t>Universal beam</t>
        </is>
      </c>
      <c r="C43" s="26" t="inlineStr">
        <is>
          <t>533x210x92</t>
        </is>
      </c>
      <c r="D43" s="27" t="n">
        <v>92.09999999999999</v>
      </c>
      <c r="E43" s="26" t="inlineStr"/>
    </row>
    <row r="44">
      <c r="A44" s="26">
        <f>B44&amp;" - "&amp;C44</f>
        <v/>
      </c>
      <c r="B44" s="26" t="inlineStr">
        <is>
          <t>Universal beam</t>
        </is>
      </c>
      <c r="C44" s="26" t="inlineStr">
        <is>
          <t>533x210x101</t>
        </is>
      </c>
      <c r="D44" s="27" t="n">
        <v>101</v>
      </c>
      <c r="E44" s="26" t="inlineStr"/>
    </row>
    <row r="45">
      <c r="A45" s="26">
        <f>B45&amp;" - "&amp;C45</f>
        <v/>
      </c>
      <c r="B45" s="26" t="inlineStr">
        <is>
          <t>Universal beam</t>
        </is>
      </c>
      <c r="C45" s="26" t="inlineStr">
        <is>
          <t>533x210x109</t>
        </is>
      </c>
      <c r="D45" s="27" t="n">
        <v>109</v>
      </c>
      <c r="E45" s="26" t="inlineStr"/>
    </row>
    <row r="46">
      <c r="A46" s="26">
        <f>B46&amp;" - "&amp;C46</f>
        <v/>
      </c>
      <c r="B46" s="26" t="inlineStr">
        <is>
          <t>Universal beam</t>
        </is>
      </c>
      <c r="C46" s="26" t="inlineStr">
        <is>
          <t>533x210x122</t>
        </is>
      </c>
      <c r="D46" s="27" t="n">
        <v>122</v>
      </c>
      <c r="E46" s="26" t="inlineStr"/>
    </row>
    <row r="47">
      <c r="A47" s="26">
        <f>B47&amp;" - "&amp;C47</f>
        <v/>
      </c>
      <c r="B47" s="26" t="inlineStr">
        <is>
          <t>Universal columns</t>
        </is>
      </c>
      <c r="C47" s="26" t="inlineStr">
        <is>
          <t>152x152x23</t>
        </is>
      </c>
      <c r="D47" s="27" t="n">
        <v>23</v>
      </c>
      <c r="E47" s="26" t="inlineStr"/>
    </row>
    <row r="48">
      <c r="A48" s="26">
        <f>B48&amp;" - "&amp;C48</f>
        <v/>
      </c>
      <c r="B48" s="26" t="inlineStr">
        <is>
          <t>Universal columns</t>
        </is>
      </c>
      <c r="C48" s="26" t="inlineStr">
        <is>
          <t>152x152x30</t>
        </is>
      </c>
      <c r="D48" s="27" t="n">
        <v>30</v>
      </c>
      <c r="E48" s="26" t="inlineStr"/>
    </row>
    <row r="49">
      <c r="A49" s="26">
        <f>B49&amp;" - "&amp;C49</f>
        <v/>
      </c>
      <c r="B49" s="26" t="inlineStr">
        <is>
          <t>Universal columns</t>
        </is>
      </c>
      <c r="C49" s="26" t="inlineStr">
        <is>
          <t>152x152x37</t>
        </is>
      </c>
      <c r="D49" s="27" t="n">
        <v>37</v>
      </c>
      <c r="E49" s="26" t="inlineStr"/>
    </row>
    <row r="50">
      <c r="A50" s="26">
        <f>B50&amp;" - "&amp;C50</f>
        <v/>
      </c>
      <c r="B50" s="26" t="inlineStr">
        <is>
          <t>Universal columns</t>
        </is>
      </c>
      <c r="C50" s="26" t="inlineStr">
        <is>
          <t>203x203x46</t>
        </is>
      </c>
      <c r="D50" s="27" t="n">
        <v>46.1</v>
      </c>
      <c r="E50" s="26" t="inlineStr"/>
    </row>
    <row r="51">
      <c r="A51" s="26">
        <f>B51&amp;" - "&amp;C51</f>
        <v/>
      </c>
      <c r="B51" s="26" t="inlineStr">
        <is>
          <t>Universal columns</t>
        </is>
      </c>
      <c r="C51" s="26" t="inlineStr">
        <is>
          <t>203x203x52</t>
        </is>
      </c>
      <c r="D51" s="27" t="n">
        <v>52</v>
      </c>
      <c r="E51" s="26" t="inlineStr"/>
    </row>
    <row r="52">
      <c r="A52" s="26">
        <f>B52&amp;" - "&amp;C52</f>
        <v/>
      </c>
      <c r="B52" s="26" t="inlineStr">
        <is>
          <t>Universal columns</t>
        </is>
      </c>
      <c r="C52" s="26" t="inlineStr">
        <is>
          <t>203x203x60</t>
        </is>
      </c>
      <c r="D52" s="27" t="n">
        <v>60</v>
      </c>
      <c r="E52" s="26" t="inlineStr"/>
    </row>
    <row r="53">
      <c r="A53" s="26">
        <f>B53&amp;" - "&amp;C53</f>
        <v/>
      </c>
      <c r="B53" s="26" t="inlineStr">
        <is>
          <t>Universal columns</t>
        </is>
      </c>
      <c r="C53" s="26" t="inlineStr">
        <is>
          <t>203x203x71</t>
        </is>
      </c>
      <c r="D53" s="27" t="n">
        <v>71</v>
      </c>
      <c r="E53" s="26" t="inlineStr"/>
    </row>
    <row r="54">
      <c r="A54" s="26">
        <f>B54&amp;" - "&amp;C54</f>
        <v/>
      </c>
      <c r="B54" s="26" t="inlineStr">
        <is>
          <t>Universal columns</t>
        </is>
      </c>
      <c r="C54" s="26" t="inlineStr">
        <is>
          <t>203x203x86</t>
        </is>
      </c>
      <c r="D54" s="27" t="n">
        <v>86.09999999999999</v>
      </c>
      <c r="E54" s="26" t="inlineStr"/>
    </row>
    <row r="55">
      <c r="A55" s="26">
        <f>B55&amp;" - "&amp;C55</f>
        <v/>
      </c>
      <c r="B55" s="26" t="inlineStr">
        <is>
          <t>Universal columns</t>
        </is>
      </c>
      <c r="C55" s="26" t="inlineStr">
        <is>
          <t>254x254x73</t>
        </is>
      </c>
      <c r="D55" s="27" t="n">
        <v>73.09999999999999</v>
      </c>
      <c r="E55" s="26" t="inlineStr"/>
    </row>
    <row r="56">
      <c r="A56" s="26">
        <f>B56&amp;" - "&amp;C56</f>
        <v/>
      </c>
      <c r="B56" s="26" t="inlineStr">
        <is>
          <t>Universal columns</t>
        </is>
      </c>
      <c r="C56" s="26" t="inlineStr">
        <is>
          <t>254x254x89</t>
        </is>
      </c>
      <c r="D56" s="27" t="n">
        <v>88.90000000000001</v>
      </c>
      <c r="E56" s="26" t="inlineStr"/>
    </row>
    <row r="57">
      <c r="A57" s="26">
        <f>B57&amp;" - "&amp;C57</f>
        <v/>
      </c>
      <c r="B57" s="26" t="inlineStr">
        <is>
          <t>Universal columns</t>
        </is>
      </c>
      <c r="C57" s="26" t="inlineStr">
        <is>
          <t>254x254x107</t>
        </is>
      </c>
      <c r="D57" s="27" t="n">
        <v>107</v>
      </c>
      <c r="E57" s="26" t="inlineStr"/>
    </row>
    <row r="58">
      <c r="A58" s="26">
        <f>B58&amp;" - "&amp;C58</f>
        <v/>
      </c>
      <c r="B58" s="26" t="inlineStr">
        <is>
          <t>Universal columns</t>
        </is>
      </c>
      <c r="C58" s="26" t="inlineStr">
        <is>
          <t>254x254x132</t>
        </is>
      </c>
      <c r="D58" s="27" t="n">
        <v>132</v>
      </c>
      <c r="E58" s="26" t="inlineStr"/>
    </row>
    <row r="59">
      <c r="A59" s="26">
        <f>B59&amp;" - "&amp;C59</f>
        <v/>
      </c>
      <c r="B59" s="26" t="inlineStr">
        <is>
          <t>Universal columns</t>
        </is>
      </c>
      <c r="C59" s="26" t="inlineStr">
        <is>
          <t>254x254x167</t>
        </is>
      </c>
      <c r="D59" s="27" t="n">
        <v>167</v>
      </c>
      <c r="E59" s="26" t="inlineStr"/>
    </row>
    <row r="60">
      <c r="A60" s="26">
        <f>B60&amp;" - "&amp;C60</f>
        <v/>
      </c>
      <c r="B60" s="26" t="inlineStr">
        <is>
          <t>Universal columns</t>
        </is>
      </c>
      <c r="C60" s="26" t="inlineStr">
        <is>
          <t>305x305x97</t>
        </is>
      </c>
      <c r="D60" s="27" t="n">
        <v>96.90000000000001</v>
      </c>
      <c r="E60" s="26" t="inlineStr"/>
    </row>
    <row r="61">
      <c r="A61" s="26">
        <f>B61&amp;" - "&amp;C61</f>
        <v/>
      </c>
      <c r="B61" s="26" t="inlineStr">
        <is>
          <t>Universal columns</t>
        </is>
      </c>
      <c r="C61" s="26" t="inlineStr">
        <is>
          <t>305x305x118</t>
        </is>
      </c>
      <c r="D61" s="27" t="n">
        <v>118</v>
      </c>
      <c r="E61" s="26" t="inlineStr"/>
    </row>
    <row r="62">
      <c r="A62" s="26">
        <f>B62&amp;" - "&amp;C62</f>
        <v/>
      </c>
      <c r="B62" s="26" t="inlineStr">
        <is>
          <t>Universal columns</t>
        </is>
      </c>
      <c r="C62" s="26" t="inlineStr">
        <is>
          <t>305x305x137</t>
        </is>
      </c>
      <c r="D62" s="27" t="n">
        <v>137</v>
      </c>
      <c r="E62" s="26" t="inlineStr"/>
    </row>
    <row r="63">
      <c r="A63" s="26">
        <f>B63&amp;" - "&amp;C63</f>
        <v/>
      </c>
      <c r="B63" s="26" t="inlineStr">
        <is>
          <t>Universal columns</t>
        </is>
      </c>
      <c r="C63" s="26" t="inlineStr">
        <is>
          <t>305x305x158</t>
        </is>
      </c>
      <c r="D63" s="27" t="n">
        <v>158</v>
      </c>
      <c r="E63" s="26" t="inlineStr"/>
    </row>
    <row r="64">
      <c r="A64" s="26">
        <f>B64&amp;" - "&amp;C64</f>
        <v/>
      </c>
      <c r="B64" s="26" t="inlineStr">
        <is>
          <t>Taper flange channel</t>
        </is>
      </c>
      <c r="C64" s="26" t="inlineStr">
        <is>
          <t>C76x38</t>
        </is>
      </c>
      <c r="D64" s="27" t="n">
        <v>6.7</v>
      </c>
      <c r="E64" s="26" t="inlineStr"/>
    </row>
    <row r="65">
      <c r="A65" s="26">
        <f>B65&amp;" - "&amp;C65</f>
        <v/>
      </c>
      <c r="B65" s="26" t="inlineStr">
        <is>
          <t>Taper flange channel</t>
        </is>
      </c>
      <c r="C65" s="26" t="inlineStr">
        <is>
          <t>C100x50</t>
        </is>
      </c>
      <c r="D65" s="27" t="n">
        <v>10.7</v>
      </c>
      <c r="E65" s="26" t="inlineStr"/>
    </row>
    <row r="66">
      <c r="A66" s="26">
        <f>B66&amp;" - "&amp;C66</f>
        <v/>
      </c>
      <c r="B66" s="26" t="inlineStr">
        <is>
          <t>Taper flange channel</t>
        </is>
      </c>
      <c r="C66" s="26" t="inlineStr">
        <is>
          <t>C120x55</t>
        </is>
      </c>
      <c r="D66" s="27" t="n">
        <v>13.5</v>
      </c>
      <c r="E66" s="26" t="inlineStr"/>
    </row>
    <row r="67">
      <c r="A67" s="26">
        <f>B67&amp;" - "&amp;C67</f>
        <v/>
      </c>
      <c r="B67" s="26" t="inlineStr">
        <is>
          <t>Taper flange channel</t>
        </is>
      </c>
      <c r="C67" s="26" t="inlineStr">
        <is>
          <t>C127x64</t>
        </is>
      </c>
      <c r="D67" s="27" t="n">
        <v>14.9</v>
      </c>
      <c r="E67" s="26" t="inlineStr"/>
    </row>
    <row r="68">
      <c r="A68" s="26">
        <f>B68&amp;" - "&amp;C68</f>
        <v/>
      </c>
      <c r="B68" s="26" t="inlineStr">
        <is>
          <t>Taper flange channel</t>
        </is>
      </c>
      <c r="C68" s="26" t="inlineStr">
        <is>
          <t>C140x60</t>
        </is>
      </c>
      <c r="D68" s="27" t="n">
        <v>16.2</v>
      </c>
      <c r="E68" s="26" t="inlineStr"/>
    </row>
    <row r="69">
      <c r="A69" s="26">
        <f>B69&amp;" - "&amp;C69</f>
        <v/>
      </c>
      <c r="B69" s="26" t="inlineStr">
        <is>
          <t>Taper flange channel</t>
        </is>
      </c>
      <c r="C69" s="26" t="inlineStr">
        <is>
          <t>C152x76</t>
        </is>
      </c>
      <c r="D69" s="27" t="n">
        <v>17.9</v>
      </c>
      <c r="E69" s="26" t="inlineStr"/>
    </row>
    <row r="70">
      <c r="A70" s="26">
        <f>B70&amp;" - "&amp;C70</f>
        <v/>
      </c>
      <c r="B70" s="26" t="inlineStr">
        <is>
          <t>Taper flange channel</t>
        </is>
      </c>
      <c r="C70" s="26" t="inlineStr">
        <is>
          <t>C160x65</t>
        </is>
      </c>
      <c r="D70" s="27" t="n">
        <v>19.1</v>
      </c>
      <c r="E70" s="26" t="inlineStr"/>
    </row>
    <row r="71">
      <c r="A71" s="26">
        <f>B71&amp;" - "&amp;C71</f>
        <v/>
      </c>
      <c r="B71" s="26" t="inlineStr">
        <is>
          <t>Taper flange channel</t>
        </is>
      </c>
      <c r="C71" s="26" t="inlineStr">
        <is>
          <t>C178x54</t>
        </is>
      </c>
      <c r="D71" s="27" t="n">
        <v>14.5</v>
      </c>
      <c r="E71" s="26" t="inlineStr"/>
    </row>
    <row r="72">
      <c r="A72" s="26">
        <f>B72&amp;" - "&amp;C72</f>
        <v/>
      </c>
      <c r="B72" s="26" t="inlineStr">
        <is>
          <t>Taper flange channel</t>
        </is>
      </c>
      <c r="C72" s="26" t="inlineStr">
        <is>
          <t>C180x70</t>
        </is>
      </c>
      <c r="D72" s="27" t="n">
        <v>22.3</v>
      </c>
      <c r="E72" s="26" t="inlineStr"/>
    </row>
    <row r="73">
      <c r="A73" s="26">
        <f>B73&amp;" - "&amp;C73</f>
        <v/>
      </c>
      <c r="B73" s="26" t="inlineStr">
        <is>
          <t>Taper flange channel</t>
        </is>
      </c>
      <c r="C73" s="26" t="inlineStr">
        <is>
          <t>C200x75</t>
        </is>
      </c>
      <c r="D73" s="27" t="n">
        <v>25.3</v>
      </c>
      <c r="E73" s="26" t="inlineStr"/>
    </row>
    <row r="74">
      <c r="A74" s="26">
        <f>B74&amp;" - "&amp;C74</f>
        <v/>
      </c>
      <c r="B74" s="26" t="inlineStr">
        <is>
          <t>Parallel flange channel</t>
        </is>
      </c>
      <c r="C74" s="26" t="inlineStr">
        <is>
          <t>PC100x50</t>
        </is>
      </c>
      <c r="D74" s="27" t="n">
        <v>10.1</v>
      </c>
      <c r="E74" s="26" t="inlineStr"/>
    </row>
    <row r="75">
      <c r="A75" s="26">
        <f>B75&amp;" - "&amp;C75</f>
        <v/>
      </c>
      <c r="B75" s="26" t="inlineStr">
        <is>
          <t>Parallel flange channel</t>
        </is>
      </c>
      <c r="C75" s="26" t="inlineStr">
        <is>
          <t>PC180x70</t>
        </is>
      </c>
      <c r="D75" s="27" t="n">
        <v>21.1</v>
      </c>
      <c r="E75" s="26" t="inlineStr"/>
    </row>
    <row r="76">
      <c r="A76" s="26">
        <f>B76&amp;" - "&amp;C76</f>
        <v/>
      </c>
      <c r="B76" s="26" t="inlineStr">
        <is>
          <t>Parallel flange channel</t>
        </is>
      </c>
      <c r="C76" s="26" t="inlineStr">
        <is>
          <t>PC200x75</t>
        </is>
      </c>
      <c r="D76" s="27" t="n">
        <v>24.3</v>
      </c>
      <c r="E76" s="26" t="inlineStr"/>
    </row>
    <row r="77">
      <c r="A77" s="26">
        <f>B77&amp;" - "&amp;C77</f>
        <v/>
      </c>
      <c r="B77" s="26" t="inlineStr">
        <is>
          <t>Parallel flange channel</t>
        </is>
      </c>
      <c r="C77" s="26" t="inlineStr">
        <is>
          <t>PC230x90</t>
        </is>
      </c>
      <c r="D77" s="27" t="n">
        <v>32.2</v>
      </c>
      <c r="E77" s="26" t="inlineStr"/>
    </row>
    <row r="78">
      <c r="A78" s="26">
        <f>B78&amp;" - "&amp;C78</f>
        <v/>
      </c>
      <c r="B78" s="26" t="inlineStr">
        <is>
          <t>Parallel flange channel</t>
        </is>
      </c>
      <c r="C78" s="26" t="inlineStr">
        <is>
          <t>PC260x90</t>
        </is>
      </c>
      <c r="D78" s="27" t="n">
        <v>34.8</v>
      </c>
      <c r="E78" s="26" t="inlineStr"/>
    </row>
    <row r="79">
      <c r="A79" s="26">
        <f>B79&amp;" - "&amp;C79</f>
        <v/>
      </c>
      <c r="B79" s="26" t="inlineStr">
        <is>
          <t>Parallel flange channel</t>
        </is>
      </c>
      <c r="C79" s="26" t="inlineStr">
        <is>
          <t>PC300x100</t>
        </is>
      </c>
      <c r="D79" s="27" t="n">
        <v>45.4</v>
      </c>
      <c r="E79" s="26" t="inlineStr"/>
    </row>
    <row r="80">
      <c r="A80" s="26">
        <f>B80&amp;" - "&amp;C80</f>
        <v/>
      </c>
      <c r="B80" s="26" t="inlineStr">
        <is>
          <t>Equal angle</t>
        </is>
      </c>
      <c r="C80" s="26" t="inlineStr">
        <is>
          <t>25x25x3</t>
        </is>
      </c>
      <c r="D80" s="27" t="n">
        <v>1.11</v>
      </c>
      <c r="E80" s="26" t="inlineStr"/>
    </row>
    <row r="81">
      <c r="A81" s="26">
        <f>B81&amp;" - "&amp;C81</f>
        <v/>
      </c>
      <c r="B81" s="26" t="inlineStr">
        <is>
          <t>Equal angle</t>
        </is>
      </c>
      <c r="C81" s="26" t="inlineStr">
        <is>
          <t>25x25x5</t>
        </is>
      </c>
      <c r="D81" s="27" t="n">
        <v>1.77</v>
      </c>
      <c r="E81" s="26" t="inlineStr"/>
    </row>
    <row r="82">
      <c r="A82" s="26">
        <f>B82&amp;" - "&amp;C82</f>
        <v/>
      </c>
      <c r="B82" s="26" t="inlineStr">
        <is>
          <t>Equal angle</t>
        </is>
      </c>
      <c r="C82" s="26" t="inlineStr">
        <is>
          <t>30x30x3</t>
        </is>
      </c>
      <c r="D82" s="27" t="n">
        <v>1.36</v>
      </c>
      <c r="E82" s="26" t="inlineStr"/>
    </row>
    <row r="83">
      <c r="A83" s="26">
        <f>B83&amp;" - "&amp;C83</f>
        <v/>
      </c>
      <c r="B83" s="26" t="inlineStr">
        <is>
          <t>Equal angle</t>
        </is>
      </c>
      <c r="C83" s="26" t="inlineStr">
        <is>
          <t>30x30x5</t>
        </is>
      </c>
      <c r="D83" s="27" t="n">
        <v>2.18</v>
      </c>
      <c r="E83" s="26" t="inlineStr"/>
    </row>
    <row r="84">
      <c r="A84" s="26">
        <f>B84&amp;" - "&amp;C84</f>
        <v/>
      </c>
      <c r="B84" s="26" t="inlineStr">
        <is>
          <t>Equal angle</t>
        </is>
      </c>
      <c r="C84" s="26" t="inlineStr">
        <is>
          <t>40x40x3</t>
        </is>
      </c>
      <c r="D84" s="27" t="n">
        <v>1.85</v>
      </c>
      <c r="E84" s="26" t="inlineStr"/>
    </row>
    <row r="85">
      <c r="A85" s="26">
        <f>B85&amp;" - "&amp;C85</f>
        <v/>
      </c>
      <c r="B85" s="26" t="inlineStr">
        <is>
          <t>Equal angle</t>
        </is>
      </c>
      <c r="C85" s="26" t="inlineStr">
        <is>
          <t>40x40x4</t>
        </is>
      </c>
      <c r="D85" s="27" t="n">
        <v>2.42</v>
      </c>
      <c r="E85" s="26" t="inlineStr"/>
    </row>
    <row r="86">
      <c r="A86" s="26">
        <f>B86&amp;" - "&amp;C86</f>
        <v/>
      </c>
      <c r="B86" s="26" t="inlineStr">
        <is>
          <t>Equal angle</t>
        </is>
      </c>
      <c r="C86" s="26" t="inlineStr">
        <is>
          <t>40x40x5</t>
        </is>
      </c>
      <c r="D86" s="27" t="n">
        <v>2.97</v>
      </c>
      <c r="E86" s="26" t="inlineStr"/>
    </row>
    <row r="87">
      <c r="A87" s="26">
        <f>B87&amp;" - "&amp;C87</f>
        <v/>
      </c>
      <c r="B87" s="26" t="inlineStr">
        <is>
          <t>Equal angle</t>
        </is>
      </c>
      <c r="C87" s="26" t="inlineStr">
        <is>
          <t>40x40x6</t>
        </is>
      </c>
      <c r="D87" s="27" t="n">
        <v>3.52</v>
      </c>
      <c r="E87" s="26" t="inlineStr"/>
    </row>
    <row r="88">
      <c r="A88" s="26">
        <f>B88&amp;" - "&amp;C88</f>
        <v/>
      </c>
      <c r="B88" s="26" t="inlineStr">
        <is>
          <t>Equal angle</t>
        </is>
      </c>
      <c r="C88" s="26" t="inlineStr">
        <is>
          <t>45x45x3</t>
        </is>
      </c>
      <c r="D88" s="27" t="n">
        <v>2.13</v>
      </c>
      <c r="E88" s="26" t="inlineStr"/>
    </row>
    <row r="89">
      <c r="A89" s="26">
        <f>B89&amp;" - "&amp;C89</f>
        <v/>
      </c>
      <c r="B89" s="26" t="inlineStr">
        <is>
          <t>Equal angle</t>
        </is>
      </c>
      <c r="C89" s="26" t="inlineStr">
        <is>
          <t>45x45x4</t>
        </is>
      </c>
      <c r="D89" s="27" t="n">
        <v>2.74</v>
      </c>
      <c r="E89" s="26" t="inlineStr"/>
    </row>
    <row r="90">
      <c r="A90" s="26">
        <f>B90&amp;" - "&amp;C90</f>
        <v/>
      </c>
      <c r="B90" s="26" t="inlineStr">
        <is>
          <t>Equal angle</t>
        </is>
      </c>
      <c r="C90" s="26" t="inlineStr">
        <is>
          <t>45x45x5</t>
        </is>
      </c>
      <c r="D90" s="27" t="n">
        <v>3.38</v>
      </c>
      <c r="E90" s="26" t="inlineStr"/>
    </row>
    <row r="91">
      <c r="A91" s="26">
        <f>B91&amp;" - "&amp;C91</f>
        <v/>
      </c>
      <c r="B91" s="26" t="inlineStr">
        <is>
          <t>Equal angle</t>
        </is>
      </c>
      <c r="C91" s="26" t="inlineStr">
        <is>
          <t>50x50x3</t>
        </is>
      </c>
      <c r="D91" s="27" t="n">
        <v>2.37</v>
      </c>
      <c r="E91" s="26" t="inlineStr"/>
    </row>
    <row r="92">
      <c r="A92" s="26">
        <f>B92&amp;" - "&amp;C92</f>
        <v/>
      </c>
      <c r="B92" s="26" t="inlineStr">
        <is>
          <t>Equal angle</t>
        </is>
      </c>
      <c r="C92" s="26" t="inlineStr">
        <is>
          <t>50x50x4</t>
        </is>
      </c>
      <c r="D92" s="27" t="n">
        <v>3.06</v>
      </c>
      <c r="E92" s="26" t="inlineStr"/>
    </row>
    <row r="93">
      <c r="A93" s="26">
        <f>B93&amp;" - "&amp;C93</f>
        <v/>
      </c>
      <c r="B93" s="26" t="inlineStr">
        <is>
          <t>Equal angle</t>
        </is>
      </c>
      <c r="C93" s="26" t="inlineStr">
        <is>
          <t>50x50x5</t>
        </is>
      </c>
      <c r="D93" s="27" t="n">
        <v>3.77</v>
      </c>
      <c r="E93" s="26" t="inlineStr"/>
    </row>
    <row r="94">
      <c r="A94" s="26">
        <f>B94&amp;" - "&amp;C94</f>
        <v/>
      </c>
      <c r="B94" s="26" t="inlineStr">
        <is>
          <t>Equal angle</t>
        </is>
      </c>
      <c r="C94" s="26" t="inlineStr">
        <is>
          <t>50x50x6</t>
        </is>
      </c>
      <c r="D94" s="27" t="n">
        <v>4.47</v>
      </c>
      <c r="E94" s="26" t="inlineStr"/>
    </row>
    <row r="95">
      <c r="A95" s="26">
        <f>B95&amp;" - "&amp;C95</f>
        <v/>
      </c>
      <c r="B95" s="26" t="inlineStr">
        <is>
          <t>Equal angle</t>
        </is>
      </c>
      <c r="C95" s="26" t="inlineStr">
        <is>
          <t>50x50x8</t>
        </is>
      </c>
      <c r="D95" s="27" t="n">
        <v>5.82</v>
      </c>
      <c r="E95" s="26" t="inlineStr"/>
    </row>
    <row r="96">
      <c r="A96" s="26">
        <f>B96&amp;" - "&amp;C96</f>
        <v/>
      </c>
      <c r="B96" s="26" t="inlineStr">
        <is>
          <t>Equal angle</t>
        </is>
      </c>
      <c r="C96" s="26" t="inlineStr">
        <is>
          <t>60x60x4</t>
        </is>
      </c>
      <c r="D96" s="27" t="n">
        <v>3.7</v>
      </c>
      <c r="E96" s="26" t="inlineStr"/>
    </row>
    <row r="97">
      <c r="A97" s="26">
        <f>B97&amp;" - "&amp;C97</f>
        <v/>
      </c>
      <c r="B97" s="26" t="inlineStr">
        <is>
          <t>Equal angle</t>
        </is>
      </c>
      <c r="C97" s="26" t="inlineStr">
        <is>
          <t>60x60x5</t>
        </is>
      </c>
      <c r="D97" s="27" t="n">
        <v>4.57</v>
      </c>
      <c r="E97" s="26" t="inlineStr"/>
    </row>
    <row r="98">
      <c r="A98" s="26">
        <f>B98&amp;" - "&amp;C98</f>
        <v/>
      </c>
      <c r="B98" s="26" t="inlineStr">
        <is>
          <t>Equal angle</t>
        </is>
      </c>
      <c r="C98" s="26" t="inlineStr">
        <is>
          <t>60x60x6</t>
        </is>
      </c>
      <c r="D98" s="27" t="n">
        <v>5.42</v>
      </c>
      <c r="E98" s="26" t="inlineStr"/>
    </row>
    <row r="99">
      <c r="A99" s="26">
        <f>B99&amp;" - "&amp;C99</f>
        <v/>
      </c>
      <c r="B99" s="26" t="inlineStr">
        <is>
          <t>Equal angle</t>
        </is>
      </c>
      <c r="C99" s="26" t="inlineStr">
        <is>
          <t>60x60x8</t>
        </is>
      </c>
      <c r="D99" s="27" t="n">
        <v>7.09</v>
      </c>
      <c r="E99" s="26" t="inlineStr"/>
    </row>
    <row r="100">
      <c r="A100" s="26">
        <f>B100&amp;" - "&amp;C100</f>
        <v/>
      </c>
      <c r="B100" s="26" t="inlineStr">
        <is>
          <t>Equal angle</t>
        </is>
      </c>
      <c r="C100" s="26" t="inlineStr">
        <is>
          <t>60x60x10</t>
        </is>
      </c>
      <c r="D100" s="27" t="n">
        <v>8.69</v>
      </c>
      <c r="E100" s="26" t="inlineStr"/>
    </row>
    <row r="101">
      <c r="A101" s="26">
        <f>B101&amp;" - "&amp;C101</f>
        <v/>
      </c>
      <c r="B101" s="26" t="inlineStr">
        <is>
          <t>Equal angle</t>
        </is>
      </c>
      <c r="C101" s="26" t="inlineStr">
        <is>
          <t>70x70x6</t>
        </is>
      </c>
      <c r="D101" s="27" t="n">
        <v>6.38</v>
      </c>
      <c r="E101" s="26" t="inlineStr"/>
    </row>
    <row r="102">
      <c r="A102" s="26">
        <f>B102&amp;" - "&amp;C102</f>
        <v/>
      </c>
      <c r="B102" s="26" t="inlineStr">
        <is>
          <t>Equal angle</t>
        </is>
      </c>
      <c r="C102" s="26" t="inlineStr">
        <is>
          <t>70x70x8</t>
        </is>
      </c>
      <c r="D102" s="27" t="n">
        <v>8.359999999999999</v>
      </c>
      <c r="E102" s="26" t="inlineStr"/>
    </row>
    <row r="103">
      <c r="A103" s="26">
        <f>B103&amp;" - "&amp;C103</f>
        <v/>
      </c>
      <c r="B103" s="26" t="inlineStr">
        <is>
          <t>Equal angle</t>
        </is>
      </c>
      <c r="C103" s="26" t="inlineStr">
        <is>
          <t>70x70x10</t>
        </is>
      </c>
      <c r="D103" s="27" t="n">
        <v>10.3</v>
      </c>
      <c r="E103" s="26" t="inlineStr"/>
    </row>
    <row r="104">
      <c r="A104" s="26">
        <f>B104&amp;" - "&amp;C104</f>
        <v/>
      </c>
      <c r="B104" s="26" t="inlineStr">
        <is>
          <t>Equal angle</t>
        </is>
      </c>
      <c r="C104" s="26" t="inlineStr">
        <is>
          <t>80x80x6</t>
        </is>
      </c>
      <c r="D104" s="27" t="n">
        <v>7.34</v>
      </c>
      <c r="E104" s="26" t="inlineStr"/>
    </row>
    <row r="105">
      <c r="A105" s="26">
        <f>B105&amp;" - "&amp;C105</f>
        <v/>
      </c>
      <c r="B105" s="26" t="inlineStr">
        <is>
          <t>Equal angle</t>
        </is>
      </c>
      <c r="C105" s="26" t="inlineStr">
        <is>
          <t>80x80x8</t>
        </is>
      </c>
      <c r="D105" s="27" t="n">
        <v>9.630000000000001</v>
      </c>
      <c r="E105" s="26" t="inlineStr"/>
    </row>
    <row r="106">
      <c r="A106" s="26">
        <f>B106&amp;" - "&amp;C106</f>
        <v/>
      </c>
      <c r="B106" s="26" t="inlineStr">
        <is>
          <t>Equal angle</t>
        </is>
      </c>
      <c r="C106" s="26" t="inlineStr">
        <is>
          <t>80x80x10</t>
        </is>
      </c>
      <c r="D106" s="27" t="n">
        <v>11.9</v>
      </c>
      <c r="E106" s="26" t="inlineStr"/>
    </row>
    <row r="107">
      <c r="A107" s="26">
        <f>B107&amp;" - "&amp;C107</f>
        <v/>
      </c>
      <c r="B107" s="26" t="inlineStr">
        <is>
          <t>Equal angle</t>
        </is>
      </c>
      <c r="C107" s="26" t="inlineStr">
        <is>
          <t>80x80x12</t>
        </is>
      </c>
      <c r="D107" s="27" t="n">
        <v>14</v>
      </c>
      <c r="E107" s="26" t="inlineStr"/>
    </row>
    <row r="108">
      <c r="A108" s="26">
        <f>B108&amp;" - "&amp;C108</f>
        <v/>
      </c>
      <c r="B108" s="26" t="inlineStr">
        <is>
          <t>Equal angle</t>
        </is>
      </c>
      <c r="C108" s="26" t="inlineStr">
        <is>
          <t>90x90x6</t>
        </is>
      </c>
      <c r="D108" s="27" t="n">
        <v>8.300000000000001</v>
      </c>
      <c r="E108" s="26" t="inlineStr"/>
    </row>
    <row r="109">
      <c r="A109" s="26">
        <f>B109&amp;" - "&amp;C109</f>
        <v/>
      </c>
      <c r="B109" s="26" t="inlineStr">
        <is>
          <t>Equal angle</t>
        </is>
      </c>
      <c r="C109" s="26" t="inlineStr">
        <is>
          <t>90x90x8</t>
        </is>
      </c>
      <c r="D109" s="27" t="n">
        <v>10.9</v>
      </c>
      <c r="E109" s="26" t="inlineStr"/>
    </row>
    <row r="110">
      <c r="A110" s="26">
        <f>B110&amp;" - "&amp;C110</f>
        <v/>
      </c>
      <c r="B110" s="26" t="inlineStr">
        <is>
          <t>Equal angle</t>
        </is>
      </c>
      <c r="C110" s="26" t="inlineStr">
        <is>
          <t>90x90x10</t>
        </is>
      </c>
      <c r="D110" s="27" t="n">
        <v>13.4</v>
      </c>
      <c r="E110" s="26" t="inlineStr"/>
    </row>
    <row r="111">
      <c r="A111" s="26">
        <f>B111&amp;" - "&amp;C111</f>
        <v/>
      </c>
      <c r="B111" s="26" t="inlineStr">
        <is>
          <t>Equal angle</t>
        </is>
      </c>
      <c r="C111" s="26" t="inlineStr">
        <is>
          <t>90x90x12</t>
        </is>
      </c>
      <c r="D111" s="27" t="n">
        <v>15.9</v>
      </c>
      <c r="E111" s="26" t="inlineStr"/>
    </row>
    <row r="112">
      <c r="A112" s="26">
        <f>B112&amp;" - "&amp;C112</f>
        <v/>
      </c>
      <c r="B112" s="26" t="inlineStr">
        <is>
          <t>Equal angle</t>
        </is>
      </c>
      <c r="C112" s="26" t="inlineStr">
        <is>
          <t>100x100x8</t>
        </is>
      </c>
      <c r="D112" s="27" t="n">
        <v>12.2</v>
      </c>
      <c r="E112" s="26" t="inlineStr"/>
    </row>
    <row r="113">
      <c r="A113" s="26">
        <f>B113&amp;" - "&amp;C113</f>
        <v/>
      </c>
      <c r="B113" s="26" t="inlineStr">
        <is>
          <t>Equal angle</t>
        </is>
      </c>
      <c r="C113" s="26" t="inlineStr">
        <is>
          <t>100x100x10</t>
        </is>
      </c>
      <c r="D113" s="27" t="n">
        <v>15</v>
      </c>
      <c r="E113" s="26" t="inlineStr"/>
    </row>
    <row r="114">
      <c r="A114" s="26">
        <f>B114&amp;" - "&amp;C114</f>
        <v/>
      </c>
      <c r="B114" s="26" t="inlineStr">
        <is>
          <t>Equal angle</t>
        </is>
      </c>
      <c r="C114" s="26" t="inlineStr">
        <is>
          <t>100x100x12</t>
        </is>
      </c>
      <c r="D114" s="27" t="n">
        <v>17.8</v>
      </c>
      <c r="E114" s="26" t="inlineStr"/>
    </row>
    <row r="115">
      <c r="A115" s="26">
        <f>B115&amp;" - "&amp;C115</f>
        <v/>
      </c>
      <c r="B115" s="26" t="inlineStr">
        <is>
          <t>Equal angle</t>
        </is>
      </c>
      <c r="C115" s="26" t="inlineStr">
        <is>
          <t>100x100x15</t>
        </is>
      </c>
      <c r="D115" s="27" t="n">
        <v>21.9</v>
      </c>
      <c r="E115" s="26" t="inlineStr"/>
    </row>
    <row r="116">
      <c r="A116" s="26">
        <f>B116&amp;" - "&amp;C116</f>
        <v/>
      </c>
      <c r="B116" s="26" t="inlineStr">
        <is>
          <t>Equal angle</t>
        </is>
      </c>
      <c r="C116" s="26" t="inlineStr">
        <is>
          <t>120x120x8</t>
        </is>
      </c>
      <c r="D116" s="27" t="n">
        <v>14.7</v>
      </c>
      <c r="E116" s="26" t="inlineStr"/>
    </row>
    <row r="117">
      <c r="A117" s="26">
        <f>B117&amp;" - "&amp;C117</f>
        <v/>
      </c>
      <c r="B117" s="26" t="inlineStr">
        <is>
          <t>Equal angle</t>
        </is>
      </c>
      <c r="C117" s="26" t="inlineStr">
        <is>
          <t>120x120x10</t>
        </is>
      </c>
      <c r="D117" s="27" t="n">
        <v>18.2</v>
      </c>
      <c r="E117" s="26" t="inlineStr"/>
    </row>
    <row r="118">
      <c r="A118" s="26">
        <f>B118&amp;" - "&amp;C118</f>
        <v/>
      </c>
      <c r="B118" s="26" t="inlineStr">
        <is>
          <t>Equal angle</t>
        </is>
      </c>
      <c r="C118" s="26" t="inlineStr">
        <is>
          <t>120x120x12</t>
        </is>
      </c>
      <c r="D118" s="27" t="n">
        <v>21.6</v>
      </c>
      <c r="E118" s="26" t="inlineStr"/>
    </row>
    <row r="119">
      <c r="A119" s="26">
        <f>B119&amp;" - "&amp;C119</f>
        <v/>
      </c>
      <c r="B119" s="26" t="inlineStr">
        <is>
          <t>Equal angle</t>
        </is>
      </c>
      <c r="C119" s="26" t="inlineStr">
        <is>
          <t>120x120x15</t>
        </is>
      </c>
      <c r="D119" s="27" t="n">
        <v>26.6</v>
      </c>
      <c r="E119" s="26" t="inlineStr"/>
    </row>
    <row r="120">
      <c r="A120" s="26">
        <f>B120&amp;" - "&amp;C120</f>
        <v/>
      </c>
      <c r="B120" s="26" t="inlineStr">
        <is>
          <t>Equal angle</t>
        </is>
      </c>
      <c r="C120" s="26" t="inlineStr">
        <is>
          <t>150x150x10</t>
        </is>
      </c>
      <c r="D120" s="27" t="n">
        <v>23</v>
      </c>
      <c r="E120" s="26" t="inlineStr"/>
    </row>
    <row r="121">
      <c r="A121" s="26">
        <f>B121&amp;" - "&amp;C121</f>
        <v/>
      </c>
      <c r="B121" s="26" t="inlineStr">
        <is>
          <t>Equal angle</t>
        </is>
      </c>
      <c r="C121" s="26" t="inlineStr">
        <is>
          <t>150x150x12</t>
        </is>
      </c>
      <c r="D121" s="27" t="n">
        <v>27.3</v>
      </c>
      <c r="E121" s="26" t="inlineStr"/>
    </row>
    <row r="122">
      <c r="A122" s="26">
        <f>B122&amp;" - "&amp;C122</f>
        <v/>
      </c>
      <c r="B122" s="26" t="inlineStr">
        <is>
          <t>Equal angle</t>
        </is>
      </c>
      <c r="C122" s="26" t="inlineStr">
        <is>
          <t>150x150x15</t>
        </is>
      </c>
      <c r="D122" s="27" t="n">
        <v>33.8</v>
      </c>
      <c r="E122" s="26" t="inlineStr"/>
    </row>
    <row r="123">
      <c r="A123" s="26">
        <f>B123&amp;" - "&amp;C123</f>
        <v/>
      </c>
      <c r="B123" s="26" t="inlineStr">
        <is>
          <t>Equal angle</t>
        </is>
      </c>
      <c r="C123" s="26" t="inlineStr">
        <is>
          <t>150x150x18</t>
        </is>
      </c>
      <c r="D123" s="27" t="n">
        <v>40.1</v>
      </c>
      <c r="E123" s="26" t="inlineStr"/>
    </row>
    <row r="124">
      <c r="A124" s="26">
        <f>B124&amp;" - "&amp;C124</f>
        <v/>
      </c>
      <c r="B124" s="26" t="inlineStr">
        <is>
          <t>Equal angle</t>
        </is>
      </c>
      <c r="C124" s="26" t="inlineStr">
        <is>
          <t>200x200x16</t>
        </is>
      </c>
      <c r="D124" s="27" t="n">
        <v>48.5</v>
      </c>
      <c r="E124" s="26" t="inlineStr"/>
    </row>
    <row r="125">
      <c r="A125" s="26">
        <f>B125&amp;" - "&amp;C125</f>
        <v/>
      </c>
      <c r="B125" s="26" t="inlineStr">
        <is>
          <t>Equal angle</t>
        </is>
      </c>
      <c r="C125" s="26" t="inlineStr">
        <is>
          <t>200x200x18</t>
        </is>
      </c>
      <c r="D125" s="27" t="n">
        <v>54.2</v>
      </c>
      <c r="E125" s="26" t="inlineStr"/>
    </row>
    <row r="126">
      <c r="A126" s="26">
        <f>B126&amp;" - "&amp;C126</f>
        <v/>
      </c>
      <c r="B126" s="26" t="inlineStr">
        <is>
          <t>Equal angle</t>
        </is>
      </c>
      <c r="C126" s="26" t="inlineStr">
        <is>
          <t>200x200x20</t>
        </is>
      </c>
      <c r="D126" s="27" t="n">
        <v>59.9</v>
      </c>
      <c r="E126" s="26" t="inlineStr"/>
    </row>
    <row r="127">
      <c r="A127" s="26">
        <f>B127&amp;" - "&amp;C127</f>
        <v/>
      </c>
      <c r="B127" s="26" t="inlineStr">
        <is>
          <t>Equal angle</t>
        </is>
      </c>
      <c r="C127" s="26" t="inlineStr">
        <is>
          <t>200x200x24</t>
        </is>
      </c>
      <c r="D127" s="27" t="n">
        <v>71.09999999999999</v>
      </c>
      <c r="E127" s="26" t="inlineStr"/>
    </row>
    <row r="128">
      <c r="A128" s="26">
        <f>B128&amp;" - "&amp;C128</f>
        <v/>
      </c>
      <c r="B128" s="26" t="inlineStr">
        <is>
          <t>Unequal angle</t>
        </is>
      </c>
      <c r="C128" s="26" t="inlineStr">
        <is>
          <t>65x50x6</t>
        </is>
      </c>
      <c r="D128" s="27" t="n">
        <v>5.16</v>
      </c>
      <c r="E128" s="26" t="inlineStr"/>
    </row>
    <row r="129">
      <c r="A129" s="26">
        <f>B129&amp;" - "&amp;C129</f>
        <v/>
      </c>
      <c r="B129" s="26" t="inlineStr">
        <is>
          <t>Unequal angle</t>
        </is>
      </c>
      <c r="C129" s="26" t="inlineStr">
        <is>
          <t>65x50x8</t>
        </is>
      </c>
      <c r="D129" s="27" t="n">
        <v>6.75</v>
      </c>
      <c r="E129" s="26" t="inlineStr"/>
    </row>
    <row r="130">
      <c r="A130" s="26">
        <f>B130&amp;" - "&amp;C130</f>
        <v/>
      </c>
      <c r="B130" s="26" t="inlineStr">
        <is>
          <t>Unequal angle</t>
        </is>
      </c>
      <c r="C130" s="26" t="inlineStr">
        <is>
          <t>75x50x6</t>
        </is>
      </c>
      <c r="D130" s="27" t="n">
        <v>5.65</v>
      </c>
      <c r="E130" s="26" t="inlineStr"/>
    </row>
    <row r="131">
      <c r="A131" s="26">
        <f>B131&amp;" - "&amp;C131</f>
        <v/>
      </c>
      <c r="B131" s="26" t="inlineStr">
        <is>
          <t>Unequal angle</t>
        </is>
      </c>
      <c r="C131" s="26" t="inlineStr">
        <is>
          <t>75x50x8</t>
        </is>
      </c>
      <c r="D131" s="27" t="n">
        <v>7.39</v>
      </c>
      <c r="E131" s="26" t="inlineStr"/>
    </row>
    <row r="132">
      <c r="A132" s="26">
        <f>B132&amp;" - "&amp;C132</f>
        <v/>
      </c>
      <c r="B132" s="26" t="inlineStr">
        <is>
          <t>Unequal angle</t>
        </is>
      </c>
      <c r="C132" s="26" t="inlineStr">
        <is>
          <t>80x60x6</t>
        </is>
      </c>
      <c r="D132" s="27" t="n">
        <v>6.37</v>
      </c>
      <c r="E132" s="26" t="inlineStr"/>
    </row>
    <row r="133">
      <c r="A133" s="26">
        <f>B133&amp;" - "&amp;C133</f>
        <v/>
      </c>
      <c r="B133" s="26" t="inlineStr">
        <is>
          <t>Unequal angle</t>
        </is>
      </c>
      <c r="C133" s="26" t="inlineStr">
        <is>
          <t>80x60x8</t>
        </is>
      </c>
      <c r="D133" s="27" t="n">
        <v>8.34</v>
      </c>
      <c r="E133" s="26" t="inlineStr"/>
    </row>
    <row r="134">
      <c r="A134" s="26">
        <f>B134&amp;" - "&amp;C134</f>
        <v/>
      </c>
      <c r="B134" s="26" t="inlineStr">
        <is>
          <t>Unequal angle</t>
        </is>
      </c>
      <c r="C134" s="26" t="inlineStr">
        <is>
          <t>90x65x6</t>
        </is>
      </c>
      <c r="D134" s="27" t="n">
        <v>7.07</v>
      </c>
      <c r="E134" s="26" t="inlineStr"/>
    </row>
    <row r="135">
      <c r="A135" s="26">
        <f>B135&amp;" - "&amp;C135</f>
        <v/>
      </c>
      <c r="B135" s="26" t="inlineStr">
        <is>
          <t>Unequal angle</t>
        </is>
      </c>
      <c r="C135" s="26" t="inlineStr">
        <is>
          <t>90x65x8</t>
        </is>
      </c>
      <c r="D135" s="27" t="n">
        <v>9.289999999999999</v>
      </c>
      <c r="E135" s="26" t="inlineStr"/>
    </row>
    <row r="136">
      <c r="A136" s="26">
        <f>B136&amp;" - "&amp;C136</f>
        <v/>
      </c>
      <c r="B136" s="26" t="inlineStr">
        <is>
          <t>Unequal angle</t>
        </is>
      </c>
      <c r="C136" s="26" t="inlineStr">
        <is>
          <t>90x65x10</t>
        </is>
      </c>
      <c r="D136" s="27" t="n">
        <v>11.4</v>
      </c>
      <c r="E136" s="26" t="inlineStr"/>
    </row>
    <row r="137">
      <c r="A137" s="26">
        <f>B137&amp;" - "&amp;C137</f>
        <v/>
      </c>
      <c r="B137" s="26" t="inlineStr">
        <is>
          <t>Unequal angle</t>
        </is>
      </c>
      <c r="C137" s="26" t="inlineStr">
        <is>
          <t>100x65x8</t>
        </is>
      </c>
      <c r="D137" s="27" t="n">
        <v>9.94</v>
      </c>
      <c r="E137" s="26" t="inlineStr"/>
    </row>
    <row r="138">
      <c r="A138" s="26">
        <f>B138&amp;" - "&amp;C138</f>
        <v/>
      </c>
      <c r="B138" s="26" t="inlineStr">
        <is>
          <t>Unequal angle</t>
        </is>
      </c>
      <c r="C138" s="26" t="inlineStr">
        <is>
          <t>100x65x10</t>
        </is>
      </c>
      <c r="D138" s="27" t="n">
        <v>12.3</v>
      </c>
      <c r="E138" s="26" t="inlineStr"/>
    </row>
    <row r="139">
      <c r="A139" s="26">
        <f>B139&amp;" - "&amp;C139</f>
        <v/>
      </c>
      <c r="B139" s="26" t="inlineStr">
        <is>
          <t>Unequal angle</t>
        </is>
      </c>
      <c r="C139" s="26" t="inlineStr">
        <is>
          <t>100x75x6</t>
        </is>
      </c>
      <c r="D139" s="27" t="n">
        <v>8.039999999999999</v>
      </c>
      <c r="E139" s="26" t="inlineStr"/>
    </row>
    <row r="140">
      <c r="A140" s="26">
        <f>B140&amp;" - "&amp;C140</f>
        <v/>
      </c>
      <c r="B140" s="26" t="inlineStr">
        <is>
          <t>Unequal angle</t>
        </is>
      </c>
      <c r="C140" s="26" t="inlineStr">
        <is>
          <t>100x75x8</t>
        </is>
      </c>
      <c r="D140" s="27" t="n">
        <v>10.6</v>
      </c>
      <c r="E140" s="26" t="inlineStr"/>
    </row>
    <row r="141">
      <c r="A141" s="26">
        <f>B141&amp;" - "&amp;C141</f>
        <v/>
      </c>
      <c r="B141" s="26" t="inlineStr">
        <is>
          <t>Unequal angle</t>
        </is>
      </c>
      <c r="C141" s="26" t="inlineStr">
        <is>
          <t>100x75x10</t>
        </is>
      </c>
      <c r="D141" s="27" t="n">
        <v>13</v>
      </c>
      <c r="E141" s="26" t="inlineStr"/>
    </row>
    <row r="142">
      <c r="A142" s="26">
        <f>B142&amp;" - "&amp;C142</f>
        <v/>
      </c>
      <c r="B142" s="26" t="inlineStr">
        <is>
          <t>Unequal angle</t>
        </is>
      </c>
      <c r="C142" s="26" t="inlineStr">
        <is>
          <t>100x75x12</t>
        </is>
      </c>
      <c r="D142" s="27" t="n">
        <v>15.4</v>
      </c>
      <c r="E142" s="26" t="inlineStr"/>
    </row>
    <row r="143">
      <c r="A143" s="26">
        <f>B143&amp;" - "&amp;C143</f>
        <v/>
      </c>
      <c r="B143" s="26" t="inlineStr">
        <is>
          <t>Unequal angle</t>
        </is>
      </c>
      <c r="C143" s="26" t="inlineStr">
        <is>
          <t>125x75x8</t>
        </is>
      </c>
      <c r="D143" s="27" t="n">
        <v>12.2</v>
      </c>
      <c r="E143" s="26" t="inlineStr"/>
    </row>
    <row r="144">
      <c r="A144" s="26">
        <f>B144&amp;" - "&amp;C144</f>
        <v/>
      </c>
      <c r="B144" s="26" t="inlineStr">
        <is>
          <t>Unequal angle</t>
        </is>
      </c>
      <c r="C144" s="26" t="inlineStr">
        <is>
          <t>125x75x10</t>
        </is>
      </c>
      <c r="D144" s="27" t="n">
        <v>15</v>
      </c>
      <c r="E144" s="26" t="inlineStr"/>
    </row>
    <row r="145">
      <c r="A145" s="26">
        <f>B145&amp;" - "&amp;C145</f>
        <v/>
      </c>
      <c r="B145" s="26" t="inlineStr">
        <is>
          <t>Unequal angle</t>
        </is>
      </c>
      <c r="C145" s="26" t="inlineStr">
        <is>
          <t>125x75x12</t>
        </is>
      </c>
      <c r="D145" s="27" t="n">
        <v>17.8</v>
      </c>
      <c r="E145" s="26" t="inlineStr"/>
    </row>
    <row r="146">
      <c r="A146" s="26">
        <f>B146&amp;" - "&amp;C146</f>
        <v/>
      </c>
      <c r="B146" s="26" t="inlineStr">
        <is>
          <t>Unequal angle</t>
        </is>
      </c>
      <c r="C146" s="26" t="inlineStr">
        <is>
          <t>150x75x10</t>
        </is>
      </c>
      <c r="D146" s="27" t="n">
        <v>17</v>
      </c>
      <c r="E146" s="26" t="inlineStr"/>
    </row>
    <row r="147">
      <c r="A147" s="26">
        <f>B147&amp;" - "&amp;C147</f>
        <v/>
      </c>
      <c r="B147" s="26" t="inlineStr">
        <is>
          <t>Unequal angle</t>
        </is>
      </c>
      <c r="C147" s="26" t="inlineStr">
        <is>
          <t>150x75x12</t>
        </is>
      </c>
      <c r="D147" s="27" t="n">
        <v>20.2</v>
      </c>
      <c r="E147" s="26" t="inlineStr"/>
    </row>
    <row r="148">
      <c r="A148" s="26">
        <f>B148&amp;" - "&amp;C148</f>
        <v/>
      </c>
      <c r="B148" s="26" t="inlineStr">
        <is>
          <t>Unequal angle</t>
        </is>
      </c>
      <c r="C148" s="26" t="inlineStr">
        <is>
          <t>150x75x15</t>
        </is>
      </c>
      <c r="D148" s="27" t="n">
        <v>24.8</v>
      </c>
      <c r="E148" s="26" t="inlineStr"/>
    </row>
    <row r="149">
      <c r="A149" s="26">
        <f>B149&amp;" - "&amp;C149</f>
        <v/>
      </c>
      <c r="B149" s="26" t="inlineStr">
        <is>
          <t>Unequal angle</t>
        </is>
      </c>
      <c r="C149" s="26" t="inlineStr">
        <is>
          <t>150x90x10</t>
        </is>
      </c>
      <c r="D149" s="27" t="n">
        <v>18.2</v>
      </c>
      <c r="E149" s="26" t="inlineStr"/>
    </row>
    <row r="150">
      <c r="A150" s="26">
        <f>B150&amp;" - "&amp;C150</f>
        <v/>
      </c>
      <c r="B150" s="26" t="inlineStr">
        <is>
          <t>Unequal angle</t>
        </is>
      </c>
      <c r="C150" s="26" t="inlineStr">
        <is>
          <t>150x90x12</t>
        </is>
      </c>
      <c r="D150" s="27" t="n">
        <v>21.6</v>
      </c>
      <c r="E150" s="26" t="inlineStr"/>
    </row>
    <row r="151">
      <c r="A151" s="26">
        <f>B151&amp;" - "&amp;C151</f>
        <v/>
      </c>
      <c r="B151" s="26" t="inlineStr">
        <is>
          <t>Unequal angle</t>
        </is>
      </c>
      <c r="C151" s="26" t="inlineStr">
        <is>
          <t>150x90x15</t>
        </is>
      </c>
      <c r="D151" s="27" t="n">
        <v>26.6</v>
      </c>
      <c r="E151" s="26" t="inlineStr"/>
    </row>
    <row r="152">
      <c r="A152" s="26">
        <f>B152&amp;" - "&amp;C152</f>
        <v/>
      </c>
      <c r="B152" s="26" t="inlineStr">
        <is>
          <t>Circular hollow sections</t>
        </is>
      </c>
      <c r="C152" s="26" t="inlineStr">
        <is>
          <t>101.6x3.0</t>
        </is>
      </c>
      <c r="D152" s="27" t="n">
        <v>7.29</v>
      </c>
      <c r="E152" s="26" t="inlineStr">
        <is>
          <t>HS</t>
        </is>
      </c>
    </row>
    <row r="153">
      <c r="A153" s="26">
        <f>B153&amp;" - "&amp;C153</f>
        <v/>
      </c>
      <c r="B153" s="26" t="inlineStr">
        <is>
          <t>Circular hollow sections</t>
        </is>
      </c>
      <c r="C153" s="26" t="inlineStr">
        <is>
          <t>101.6x3.5</t>
        </is>
      </c>
      <c r="D153" s="27" t="n">
        <v>8.470000000000001</v>
      </c>
      <c r="E153" s="26" t="inlineStr">
        <is>
          <t>HS</t>
        </is>
      </c>
    </row>
    <row r="154">
      <c r="A154" s="26">
        <f>B154&amp;" - "&amp;C154</f>
        <v/>
      </c>
      <c r="B154" s="26" t="inlineStr">
        <is>
          <t>Circular hollow sections</t>
        </is>
      </c>
      <c r="C154" s="26" t="inlineStr">
        <is>
          <t>101.6x4.5</t>
        </is>
      </c>
      <c r="D154" s="27" t="n">
        <v>10.8</v>
      </c>
      <c r="E154" s="26" t="inlineStr">
        <is>
          <t>HS</t>
        </is>
      </c>
    </row>
    <row r="155">
      <c r="A155" s="26">
        <f>B155&amp;" - "&amp;C155</f>
        <v/>
      </c>
      <c r="B155" s="26" t="inlineStr">
        <is>
          <t>Circular hollow sections</t>
        </is>
      </c>
      <c r="C155" s="26" t="inlineStr">
        <is>
          <t>101.6x4.0</t>
        </is>
      </c>
      <c r="D155" s="27" t="n">
        <v>9.630000000000001</v>
      </c>
      <c r="E155" s="26" t="inlineStr">
        <is>
          <t>HS</t>
        </is>
      </c>
    </row>
    <row r="156">
      <c r="A156" s="26">
        <f>B156&amp;" - "&amp;C156</f>
        <v/>
      </c>
      <c r="B156" s="26" t="inlineStr">
        <is>
          <t>Circular hollow sections</t>
        </is>
      </c>
      <c r="C156" s="26" t="inlineStr">
        <is>
          <t>101.6x5.0</t>
        </is>
      </c>
      <c r="D156" s="27" t="n">
        <v>11.9</v>
      </c>
      <c r="E156" s="26" t="inlineStr">
        <is>
          <t>HS</t>
        </is>
      </c>
    </row>
    <row r="157">
      <c r="A157" s="26">
        <f>B157&amp;" - "&amp;C157</f>
        <v/>
      </c>
      <c r="B157" s="26" t="inlineStr">
        <is>
          <t>Circular hollow sections</t>
        </is>
      </c>
      <c r="C157" s="26" t="inlineStr">
        <is>
          <t>101.6x6.0</t>
        </is>
      </c>
      <c r="D157" s="27" t="n">
        <v>14.1</v>
      </c>
      <c r="E157" s="26" t="inlineStr">
        <is>
          <t>HS</t>
        </is>
      </c>
    </row>
    <row r="158">
      <c r="A158" s="26">
        <f>B158&amp;" - "&amp;C158</f>
        <v/>
      </c>
      <c r="B158" s="26" t="inlineStr">
        <is>
          <t>Circular hollow sections</t>
        </is>
      </c>
      <c r="C158" s="26" t="inlineStr">
        <is>
          <t>114.3x3.0</t>
        </is>
      </c>
      <c r="D158" s="27" t="n">
        <v>8.23</v>
      </c>
      <c r="E158" s="26" t="inlineStr">
        <is>
          <t>HS</t>
        </is>
      </c>
    </row>
    <row r="159">
      <c r="A159" s="26">
        <f>B159&amp;" - "&amp;C159</f>
        <v/>
      </c>
      <c r="B159" s="26" t="inlineStr">
        <is>
          <t>Circular hollow sections</t>
        </is>
      </c>
      <c r="C159" s="26" t="inlineStr">
        <is>
          <t>114.3x3.5</t>
        </is>
      </c>
      <c r="D159" s="27" t="n">
        <v>9.56</v>
      </c>
      <c r="E159" s="26" t="inlineStr">
        <is>
          <t>HS</t>
        </is>
      </c>
    </row>
    <row r="160">
      <c r="A160" s="26">
        <f>B160&amp;" - "&amp;C160</f>
        <v/>
      </c>
      <c r="B160" s="26" t="inlineStr">
        <is>
          <t>Circular hollow sections</t>
        </is>
      </c>
      <c r="C160" s="26" t="inlineStr">
        <is>
          <t>114.3x4.5</t>
        </is>
      </c>
      <c r="D160" s="27" t="n">
        <v>12.2</v>
      </c>
      <c r="E160" s="26" t="inlineStr">
        <is>
          <t>HS</t>
        </is>
      </c>
    </row>
    <row r="161">
      <c r="A161" s="26">
        <f>B161&amp;" - "&amp;C161</f>
        <v/>
      </c>
      <c r="B161" s="26" t="inlineStr">
        <is>
          <t>Circular hollow sections</t>
        </is>
      </c>
      <c r="C161" s="26" t="inlineStr">
        <is>
          <t>114.3x4.0</t>
        </is>
      </c>
      <c r="D161" s="27" t="n">
        <v>10.9</v>
      </c>
      <c r="E161" s="26" t="inlineStr">
        <is>
          <t>HS</t>
        </is>
      </c>
    </row>
    <row r="162">
      <c r="A162" s="26">
        <f>B162&amp;" - "&amp;C162</f>
        <v/>
      </c>
      <c r="B162" s="26" t="inlineStr">
        <is>
          <t>Circular hollow sections</t>
        </is>
      </c>
      <c r="C162" s="26" t="inlineStr">
        <is>
          <t>114.3x5.0</t>
        </is>
      </c>
      <c r="D162" s="27" t="n">
        <v>13.5</v>
      </c>
      <c r="E162" s="26" t="inlineStr">
        <is>
          <t>HS</t>
        </is>
      </c>
    </row>
    <row r="163">
      <c r="A163" s="26">
        <f>B163&amp;" - "&amp;C163</f>
        <v/>
      </c>
      <c r="B163" s="26" t="inlineStr">
        <is>
          <t>Circular hollow sections</t>
        </is>
      </c>
      <c r="C163" s="26" t="inlineStr">
        <is>
          <t>114.3x6.0</t>
        </is>
      </c>
      <c r="D163" s="27" t="n">
        <v>16</v>
      </c>
      <c r="E163" s="26" t="inlineStr">
        <is>
          <t>HS</t>
        </is>
      </c>
    </row>
    <row r="164">
      <c r="A164" s="26">
        <f>B164&amp;" - "&amp;C164</f>
        <v/>
      </c>
      <c r="B164" s="26" t="inlineStr">
        <is>
          <t>Circular hollow sections</t>
        </is>
      </c>
      <c r="C164" s="26" t="inlineStr">
        <is>
          <t>127x3.0</t>
        </is>
      </c>
      <c r="D164" s="27" t="n">
        <v>9.17</v>
      </c>
      <c r="E164" s="26" t="inlineStr">
        <is>
          <t>HS</t>
        </is>
      </c>
    </row>
    <row r="165">
      <c r="A165" s="26">
        <f>B165&amp;" - "&amp;C165</f>
        <v/>
      </c>
      <c r="B165" s="26" t="inlineStr">
        <is>
          <t>Circular hollow sections</t>
        </is>
      </c>
      <c r="C165" s="26" t="inlineStr">
        <is>
          <t>127x3.5</t>
        </is>
      </c>
      <c r="D165" s="27" t="n">
        <v>10.7</v>
      </c>
      <c r="E165" s="26" t="inlineStr">
        <is>
          <t>HS</t>
        </is>
      </c>
    </row>
    <row r="166">
      <c r="A166" s="26">
        <f>B166&amp;" - "&amp;C166</f>
        <v/>
      </c>
      <c r="B166" s="26" t="inlineStr">
        <is>
          <t>Circular hollow sections</t>
        </is>
      </c>
      <c r="C166" s="26" t="inlineStr">
        <is>
          <t>127x4.5</t>
        </is>
      </c>
      <c r="D166" s="27" t="n">
        <v>13.6</v>
      </c>
      <c r="E166" s="26" t="inlineStr">
        <is>
          <t>HS</t>
        </is>
      </c>
    </row>
    <row r="167">
      <c r="A167" s="26">
        <f>B167&amp;" - "&amp;C167</f>
        <v/>
      </c>
      <c r="B167" s="26" t="inlineStr">
        <is>
          <t>Circular hollow sections</t>
        </is>
      </c>
      <c r="C167" s="26" t="inlineStr">
        <is>
          <t>127x4.0</t>
        </is>
      </c>
      <c r="D167" s="27" t="n">
        <v>12.1</v>
      </c>
      <c r="E167" s="26" t="inlineStr">
        <is>
          <t>HS</t>
        </is>
      </c>
    </row>
    <row r="168">
      <c r="A168" s="26">
        <f>B168&amp;" - "&amp;C168</f>
        <v/>
      </c>
      <c r="B168" s="26" t="inlineStr">
        <is>
          <t>Circular hollow sections</t>
        </is>
      </c>
      <c r="C168" s="26" t="inlineStr">
        <is>
          <t>127x5.0</t>
        </is>
      </c>
      <c r="D168" s="27" t="n">
        <v>15</v>
      </c>
      <c r="E168" s="26" t="inlineStr">
        <is>
          <t>HS</t>
        </is>
      </c>
    </row>
    <row r="169">
      <c r="A169" s="26">
        <f>B169&amp;" - "&amp;C169</f>
        <v/>
      </c>
      <c r="B169" s="26" t="inlineStr">
        <is>
          <t>Circular hollow sections</t>
        </is>
      </c>
      <c r="C169" s="26" t="inlineStr">
        <is>
          <t>127x6.0</t>
        </is>
      </c>
      <c r="D169" s="27" t="n">
        <v>17.9</v>
      </c>
      <c r="E169" s="26" t="inlineStr">
        <is>
          <t>HS</t>
        </is>
      </c>
    </row>
    <row r="170">
      <c r="A170" s="26">
        <f>B170&amp;" - "&amp;C170</f>
        <v/>
      </c>
      <c r="B170" s="26" t="inlineStr">
        <is>
          <t>Circular hollow sections</t>
        </is>
      </c>
      <c r="C170" s="26" t="inlineStr">
        <is>
          <t>139.7x3.0</t>
        </is>
      </c>
      <c r="D170" s="27" t="n">
        <v>10.1</v>
      </c>
      <c r="E170" s="26" t="inlineStr">
        <is>
          <t>HS</t>
        </is>
      </c>
    </row>
    <row r="171">
      <c r="A171" s="26">
        <f>B171&amp;" - "&amp;C171</f>
        <v/>
      </c>
      <c r="B171" s="26" t="inlineStr">
        <is>
          <t>Circular hollow sections</t>
        </is>
      </c>
      <c r="C171" s="26" t="inlineStr">
        <is>
          <t>139.7x3.5</t>
        </is>
      </c>
      <c r="D171" s="27" t="n">
        <v>11.8</v>
      </c>
      <c r="E171" s="26" t="inlineStr">
        <is>
          <t>HS</t>
        </is>
      </c>
    </row>
    <row r="172">
      <c r="A172" s="26">
        <f>B172&amp;" - "&amp;C172</f>
        <v/>
      </c>
      <c r="B172" s="26" t="inlineStr">
        <is>
          <t>Circular hollow sections</t>
        </is>
      </c>
      <c r="C172" s="26" t="inlineStr">
        <is>
          <t>139.7x4.0</t>
        </is>
      </c>
      <c r="D172" s="27" t="n">
        <v>13.4</v>
      </c>
      <c r="E172" s="26" t="inlineStr">
        <is>
          <t>HS</t>
        </is>
      </c>
    </row>
    <row r="173">
      <c r="A173" s="26">
        <f>B173&amp;" - "&amp;C173</f>
        <v/>
      </c>
      <c r="B173" s="26" t="inlineStr">
        <is>
          <t>Circular hollow sections</t>
        </is>
      </c>
      <c r="C173" s="26" t="inlineStr">
        <is>
          <t>139.7x4.5</t>
        </is>
      </c>
      <c r="D173" s="27" t="n">
        <v>15</v>
      </c>
      <c r="E173" s="26" t="inlineStr">
        <is>
          <t>HS</t>
        </is>
      </c>
    </row>
    <row r="174">
      <c r="A174" s="26">
        <f>B174&amp;" - "&amp;C174</f>
        <v/>
      </c>
      <c r="B174" s="26" t="inlineStr">
        <is>
          <t>Circular hollow sections</t>
        </is>
      </c>
      <c r="C174" s="26" t="inlineStr">
        <is>
          <t>139.7x5.0</t>
        </is>
      </c>
      <c r="D174" s="27" t="n">
        <v>16.6</v>
      </c>
      <c r="E174" s="26" t="inlineStr">
        <is>
          <t>HS</t>
        </is>
      </c>
    </row>
    <row r="175">
      <c r="A175" s="26">
        <f>B175&amp;" - "&amp;C175</f>
        <v/>
      </c>
      <c r="B175" s="26" t="inlineStr">
        <is>
          <t>Circular hollow sections</t>
        </is>
      </c>
      <c r="C175" s="26" t="inlineStr">
        <is>
          <t>139.7x6.0</t>
        </is>
      </c>
      <c r="D175" s="27" t="n">
        <v>19.8</v>
      </c>
      <c r="E175" s="26" t="inlineStr">
        <is>
          <t>HS</t>
        </is>
      </c>
    </row>
    <row r="176">
      <c r="A176" s="26">
        <f>B176&amp;" - "&amp;C176</f>
        <v/>
      </c>
      <c r="B176" s="26" t="inlineStr">
        <is>
          <t>Circular hollow sections</t>
        </is>
      </c>
      <c r="C176" s="26" t="inlineStr">
        <is>
          <t>152.4x3.0</t>
        </is>
      </c>
      <c r="D176" s="27" t="n">
        <v>11.1</v>
      </c>
      <c r="E176" s="26" t="inlineStr">
        <is>
          <t>HS</t>
        </is>
      </c>
    </row>
    <row r="177">
      <c r="A177" s="26">
        <f>B177&amp;" - "&amp;C177</f>
        <v/>
      </c>
      <c r="B177" s="26" t="inlineStr">
        <is>
          <t>Circular hollow sections</t>
        </is>
      </c>
      <c r="C177" s="26" t="inlineStr">
        <is>
          <t>152.4x3.5</t>
        </is>
      </c>
      <c r="D177" s="27" t="n">
        <v>12.9</v>
      </c>
      <c r="E177" s="26" t="inlineStr">
        <is>
          <t>HS</t>
        </is>
      </c>
    </row>
    <row r="178">
      <c r="A178" s="26">
        <f>B178&amp;" - "&amp;C178</f>
        <v/>
      </c>
      <c r="B178" s="26" t="inlineStr">
        <is>
          <t>Circular hollow sections</t>
        </is>
      </c>
      <c r="C178" s="26" t="inlineStr">
        <is>
          <t>152.4x4.0</t>
        </is>
      </c>
      <c r="D178" s="27" t="n">
        <v>14.6</v>
      </c>
      <c r="E178" s="26" t="inlineStr">
        <is>
          <t>HS</t>
        </is>
      </c>
    </row>
    <row r="179">
      <c r="A179" s="26">
        <f>B179&amp;" - "&amp;C179</f>
        <v/>
      </c>
      <c r="B179" s="26" t="inlineStr">
        <is>
          <t>Circular hollow sections</t>
        </is>
      </c>
      <c r="C179" s="26" t="inlineStr">
        <is>
          <t>152.4x4.5</t>
        </is>
      </c>
      <c r="D179" s="27" t="n">
        <v>16.4</v>
      </c>
      <c r="E179" s="26" t="inlineStr">
        <is>
          <t>HS</t>
        </is>
      </c>
    </row>
    <row r="180">
      <c r="A180" s="26">
        <f>B180&amp;" - "&amp;C180</f>
        <v/>
      </c>
      <c r="B180" s="26" t="inlineStr">
        <is>
          <t>Circular hollow sections</t>
        </is>
      </c>
      <c r="C180" s="26" t="inlineStr">
        <is>
          <t>152.4x5.0</t>
        </is>
      </c>
      <c r="D180" s="27" t="n">
        <v>18.2</v>
      </c>
      <c r="E180" s="26" t="inlineStr">
        <is>
          <t>HS</t>
        </is>
      </c>
    </row>
    <row r="181">
      <c r="A181" s="26">
        <f>B181&amp;" - "&amp;C181</f>
        <v/>
      </c>
      <c r="B181" s="26" t="inlineStr">
        <is>
          <t>Circular hollow sections</t>
        </is>
      </c>
      <c r="C181" s="26" t="inlineStr">
        <is>
          <t>152.4x6.0</t>
        </is>
      </c>
      <c r="D181" s="27" t="n">
        <v>21.7</v>
      </c>
      <c r="E181" s="26" t="inlineStr">
        <is>
          <t>HS</t>
        </is>
      </c>
    </row>
    <row r="182">
      <c r="A182" s="26">
        <f>B182&amp;" - "&amp;C182</f>
        <v/>
      </c>
      <c r="B182" s="26" t="inlineStr">
        <is>
          <t>Circular hollow sections</t>
        </is>
      </c>
      <c r="C182" s="26" t="inlineStr">
        <is>
          <t>165.1x3.0</t>
        </is>
      </c>
      <c r="D182" s="27" t="n">
        <v>12</v>
      </c>
      <c r="E182" s="26" t="inlineStr">
        <is>
          <t>HS</t>
        </is>
      </c>
    </row>
    <row r="183">
      <c r="A183" s="26">
        <f>B183&amp;" - "&amp;C183</f>
        <v/>
      </c>
      <c r="B183" s="26" t="inlineStr">
        <is>
          <t>Circular hollow sections</t>
        </is>
      </c>
      <c r="C183" s="26" t="inlineStr">
        <is>
          <t>165.1x3.5</t>
        </is>
      </c>
      <c r="D183" s="27" t="n">
        <v>13.9</v>
      </c>
      <c r="E183" s="26" t="inlineStr">
        <is>
          <t>HS</t>
        </is>
      </c>
    </row>
    <row r="184">
      <c r="A184" s="26">
        <f>B184&amp;" - "&amp;C184</f>
        <v/>
      </c>
      <c r="B184" s="26" t="inlineStr">
        <is>
          <t>Circular hollow sections</t>
        </is>
      </c>
      <c r="C184" s="26" t="inlineStr">
        <is>
          <t>165.1x4.0</t>
        </is>
      </c>
      <c r="D184" s="27" t="n">
        <v>15.9</v>
      </c>
      <c r="E184" s="26" t="inlineStr">
        <is>
          <t>HS</t>
        </is>
      </c>
    </row>
    <row r="185">
      <c r="A185" s="26">
        <f>B185&amp;" - "&amp;C185</f>
        <v/>
      </c>
      <c r="B185" s="26" t="inlineStr">
        <is>
          <t>Circular hollow sections</t>
        </is>
      </c>
      <c r="C185" s="26" t="inlineStr">
        <is>
          <t>165.1x4.5</t>
        </is>
      </c>
      <c r="D185" s="27" t="n">
        <v>17.8</v>
      </c>
      <c r="E185" s="26" t="inlineStr">
        <is>
          <t>HS</t>
        </is>
      </c>
    </row>
    <row r="186">
      <c r="A186" s="26">
        <f>B186&amp;" - "&amp;C186</f>
        <v/>
      </c>
      <c r="B186" s="26" t="inlineStr">
        <is>
          <t>Circular hollow sections</t>
        </is>
      </c>
      <c r="C186" s="26" t="inlineStr">
        <is>
          <t>165.1x5.0</t>
        </is>
      </c>
      <c r="D186" s="27" t="n">
        <v>19.7</v>
      </c>
      <c r="E186" s="26" t="inlineStr">
        <is>
          <t>HS</t>
        </is>
      </c>
    </row>
    <row r="187">
      <c r="A187" s="26">
        <f>B187&amp;" - "&amp;C187</f>
        <v/>
      </c>
      <c r="B187" s="26" t="inlineStr">
        <is>
          <t>Circular hollow sections</t>
        </is>
      </c>
      <c r="C187" s="26" t="inlineStr">
        <is>
          <t>165.1x6.0</t>
        </is>
      </c>
      <c r="D187" s="27" t="n">
        <v>23.5</v>
      </c>
      <c r="E187" s="26" t="inlineStr">
        <is>
          <t>HS</t>
        </is>
      </c>
    </row>
    <row r="188">
      <c r="A188" s="26">
        <f>B188&amp;" - "&amp;C188</f>
        <v/>
      </c>
      <c r="B188" s="26" t="inlineStr">
        <is>
          <t>Circular hollow sections</t>
        </is>
      </c>
      <c r="C188" s="26" t="inlineStr">
        <is>
          <t>177.8x3.5</t>
        </is>
      </c>
      <c r="D188" s="27" t="n">
        <v>15</v>
      </c>
      <c r="E188" s="26" t="inlineStr">
        <is>
          <t>HS</t>
        </is>
      </c>
    </row>
    <row r="189">
      <c r="A189" s="26">
        <f>B189&amp;" - "&amp;C189</f>
        <v/>
      </c>
      <c r="B189" s="26" t="inlineStr">
        <is>
          <t>Circular hollow sections</t>
        </is>
      </c>
      <c r="C189" s="26" t="inlineStr">
        <is>
          <t>177.8x4.0</t>
        </is>
      </c>
      <c r="D189" s="27" t="n">
        <v>17.1</v>
      </c>
      <c r="E189" s="26" t="inlineStr">
        <is>
          <t>HS</t>
        </is>
      </c>
    </row>
    <row r="190">
      <c r="A190" s="26">
        <f>B190&amp;" - "&amp;C190</f>
        <v/>
      </c>
      <c r="B190" s="26" t="inlineStr">
        <is>
          <t>Circular hollow sections</t>
        </is>
      </c>
      <c r="C190" s="26" t="inlineStr">
        <is>
          <t>177.8x4.5</t>
        </is>
      </c>
      <c r="D190" s="27" t="n">
        <v>19.2</v>
      </c>
      <c r="E190" s="26" t="inlineStr">
        <is>
          <t>HS</t>
        </is>
      </c>
    </row>
    <row r="191">
      <c r="A191" s="26">
        <f>B191&amp;" - "&amp;C191</f>
        <v/>
      </c>
      <c r="B191" s="26" t="inlineStr">
        <is>
          <t>Circular hollow sections</t>
        </is>
      </c>
      <c r="C191" s="26" t="inlineStr">
        <is>
          <t>177.8x5.0</t>
        </is>
      </c>
      <c r="D191" s="27" t="n">
        <v>21.3</v>
      </c>
      <c r="E191" s="26" t="inlineStr">
        <is>
          <t>HS</t>
        </is>
      </c>
    </row>
    <row r="192">
      <c r="A192" s="26">
        <f>B192&amp;" - "&amp;C192</f>
        <v/>
      </c>
      <c r="B192" s="26" t="inlineStr">
        <is>
          <t>Circular hollow sections</t>
        </is>
      </c>
      <c r="C192" s="26" t="inlineStr">
        <is>
          <t>177.8x6.0</t>
        </is>
      </c>
      <c r="D192" s="27" t="n">
        <v>25.4</v>
      </c>
      <c r="E192" s="26" t="inlineStr">
        <is>
          <t>HS</t>
        </is>
      </c>
    </row>
    <row r="193">
      <c r="A193" s="26">
        <f>B193&amp;" - "&amp;C193</f>
        <v/>
      </c>
      <c r="B193" s="26" t="inlineStr">
        <is>
          <t>Circular hollow sections</t>
        </is>
      </c>
      <c r="C193" s="26" t="inlineStr">
        <is>
          <t>193.7x3.5</t>
        </is>
      </c>
      <c r="D193" s="27" t="n">
        <v>16.4</v>
      </c>
      <c r="E193" s="26" t="inlineStr">
        <is>
          <t>HS</t>
        </is>
      </c>
    </row>
    <row r="194">
      <c r="A194" s="26">
        <f>B194&amp;" - "&amp;C194</f>
        <v/>
      </c>
      <c r="B194" s="26" t="inlineStr">
        <is>
          <t>Circular hollow sections</t>
        </is>
      </c>
      <c r="C194" s="26" t="inlineStr">
        <is>
          <t>193.7x4.5</t>
        </is>
      </c>
      <c r="D194" s="27" t="n">
        <v>21</v>
      </c>
      <c r="E194" s="26" t="inlineStr">
        <is>
          <t>HS</t>
        </is>
      </c>
    </row>
    <row r="195">
      <c r="A195" s="26">
        <f>B195&amp;" - "&amp;C195</f>
        <v/>
      </c>
      <c r="B195" s="26" t="inlineStr">
        <is>
          <t>Circular hollow sections</t>
        </is>
      </c>
      <c r="C195" s="26" t="inlineStr">
        <is>
          <t>193.7x6.0</t>
        </is>
      </c>
      <c r="D195" s="27" t="n">
        <v>27.8</v>
      </c>
      <c r="E195" s="26" t="inlineStr">
        <is>
          <t>HS</t>
        </is>
      </c>
    </row>
    <row r="196">
      <c r="A196" s="26">
        <f>B196&amp;" - "&amp;C196</f>
        <v/>
      </c>
      <c r="B196" s="26" t="inlineStr">
        <is>
          <t>Circular hollow sections</t>
        </is>
      </c>
      <c r="C196" s="26" t="inlineStr">
        <is>
          <t>219.1x10.0</t>
        </is>
      </c>
      <c r="D196" s="27" t="n">
        <v>51.6</v>
      </c>
      <c r="E196" s="26" t="inlineStr">
        <is>
          <t>HS</t>
        </is>
      </c>
    </row>
    <row r="197">
      <c r="A197" s="26">
        <f>B197&amp;" - "&amp;C197</f>
        <v/>
      </c>
      <c r="B197" s="26" t="inlineStr">
        <is>
          <t>Circular hollow sections</t>
        </is>
      </c>
      <c r="C197" s="26" t="inlineStr">
        <is>
          <t>219.1x3.5</t>
        </is>
      </c>
      <c r="D197" s="27" t="n">
        <v>18.6</v>
      </c>
      <c r="E197" s="26" t="inlineStr">
        <is>
          <t>HS</t>
        </is>
      </c>
    </row>
    <row r="198">
      <c r="A198" s="26">
        <f>B198&amp;" - "&amp;C198</f>
        <v/>
      </c>
      <c r="B198" s="26" t="inlineStr">
        <is>
          <t>Circular hollow sections</t>
        </is>
      </c>
      <c r="C198" s="26" t="inlineStr">
        <is>
          <t>219.1x4.5</t>
        </is>
      </c>
      <c r="D198" s="27" t="n">
        <v>23.8</v>
      </c>
      <c r="E198" s="26" t="inlineStr">
        <is>
          <t>HS</t>
        </is>
      </c>
    </row>
    <row r="199">
      <c r="A199" s="26">
        <f>B199&amp;" - "&amp;C199</f>
        <v/>
      </c>
      <c r="B199" s="26" t="inlineStr">
        <is>
          <t>Circular hollow sections</t>
        </is>
      </c>
      <c r="C199" s="26" t="inlineStr">
        <is>
          <t>219.1x6.0</t>
        </is>
      </c>
      <c r="D199" s="27" t="n">
        <v>31.5</v>
      </c>
      <c r="E199" s="26" t="inlineStr">
        <is>
          <t>HS</t>
        </is>
      </c>
    </row>
    <row r="200">
      <c r="A200" s="26">
        <f>B200&amp;" - "&amp;C200</f>
        <v/>
      </c>
      <c r="B200" s="26" t="inlineStr">
        <is>
          <t>Circular hollow sections</t>
        </is>
      </c>
      <c r="C200" s="26" t="inlineStr">
        <is>
          <t>219.1x8.0</t>
        </is>
      </c>
      <c r="D200" s="27" t="n">
        <v>41.6</v>
      </c>
      <c r="E200" s="26" t="inlineStr">
        <is>
          <t>HS</t>
        </is>
      </c>
    </row>
    <row r="201">
      <c r="A201" s="26">
        <f>B201&amp;" - "&amp;C201</f>
        <v/>
      </c>
      <c r="B201" s="26" t="inlineStr">
        <is>
          <t>Circular hollow sections</t>
        </is>
      </c>
      <c r="C201" s="26" t="inlineStr">
        <is>
          <t>273x10.0</t>
        </is>
      </c>
      <c r="D201" s="27" t="n">
        <v>64.90000000000001</v>
      </c>
      <c r="E201" s="26" t="inlineStr">
        <is>
          <t>HS</t>
        </is>
      </c>
    </row>
    <row r="202">
      <c r="A202" s="26">
        <f>B202&amp;" - "&amp;C202</f>
        <v/>
      </c>
      <c r="B202" s="26" t="inlineStr">
        <is>
          <t>Circular hollow sections</t>
        </is>
      </c>
      <c r="C202" s="26" t="inlineStr">
        <is>
          <t>273x12.0</t>
        </is>
      </c>
      <c r="D202" s="27" t="n">
        <v>77.2</v>
      </c>
      <c r="E202" s="26" t="inlineStr">
        <is>
          <t>HS</t>
        </is>
      </c>
    </row>
    <row r="203">
      <c r="A203" s="26">
        <f>B203&amp;" - "&amp;C203</f>
        <v/>
      </c>
      <c r="B203" s="26" t="inlineStr">
        <is>
          <t>Circular hollow sections</t>
        </is>
      </c>
      <c r="C203" s="26" t="inlineStr">
        <is>
          <t>273x4.5</t>
        </is>
      </c>
      <c r="D203" s="27" t="n">
        <v>29.8</v>
      </c>
      <c r="E203" s="26" t="inlineStr">
        <is>
          <t>HS</t>
        </is>
      </c>
    </row>
    <row r="204">
      <c r="A204" s="26">
        <f>B204&amp;" - "&amp;C204</f>
        <v/>
      </c>
      <c r="B204" s="26" t="inlineStr">
        <is>
          <t>Circular hollow sections</t>
        </is>
      </c>
      <c r="C204" s="26" t="inlineStr">
        <is>
          <t>273x6.0</t>
        </is>
      </c>
      <c r="D204" s="27" t="n">
        <v>39.5</v>
      </c>
      <c r="E204" s="26" t="inlineStr">
        <is>
          <t>HS</t>
        </is>
      </c>
    </row>
    <row r="205">
      <c r="A205" s="26">
        <f>B205&amp;" - "&amp;C205</f>
        <v/>
      </c>
      <c r="B205" s="26" t="inlineStr">
        <is>
          <t>Circular hollow sections</t>
        </is>
      </c>
      <c r="C205" s="26" t="inlineStr">
        <is>
          <t>273x8.0</t>
        </is>
      </c>
      <c r="D205" s="27" t="n">
        <v>52.3</v>
      </c>
      <c r="E205" s="26" t="inlineStr">
        <is>
          <t>HS</t>
        </is>
      </c>
    </row>
    <row r="206">
      <c r="A206" s="26">
        <f>B206&amp;" - "&amp;C206</f>
        <v/>
      </c>
      <c r="B206" s="26" t="inlineStr">
        <is>
          <t>Circular hollow sections</t>
        </is>
      </c>
      <c r="C206" s="26" t="inlineStr">
        <is>
          <t>324x10.0</t>
        </is>
      </c>
      <c r="D206" s="27" t="n">
        <v>77.40000000000001</v>
      </c>
      <c r="E206" s="26" t="inlineStr">
        <is>
          <t>HS</t>
        </is>
      </c>
    </row>
    <row r="207">
      <c r="A207" s="26">
        <f>B207&amp;" - "&amp;C207</f>
        <v/>
      </c>
      <c r="B207" s="26" t="inlineStr">
        <is>
          <t>Circular hollow sections</t>
        </is>
      </c>
      <c r="C207" s="26" t="inlineStr">
        <is>
          <t>324x12.0</t>
        </is>
      </c>
      <c r="D207" s="27" t="n">
        <v>92.3</v>
      </c>
      <c r="E207" s="26" t="inlineStr">
        <is>
          <t>HS</t>
        </is>
      </c>
    </row>
    <row r="208">
      <c r="A208" s="26">
        <f>B208&amp;" - "&amp;C208</f>
        <v/>
      </c>
      <c r="B208" s="26" t="inlineStr">
        <is>
          <t>Circular hollow sections</t>
        </is>
      </c>
      <c r="C208" s="26" t="inlineStr">
        <is>
          <t>324x4.5</t>
        </is>
      </c>
      <c r="D208" s="27" t="n">
        <v>35.5</v>
      </c>
      <c r="E208" s="26" t="inlineStr">
        <is>
          <t>HS</t>
        </is>
      </c>
    </row>
    <row r="209">
      <c r="A209" s="26">
        <f>B209&amp;" - "&amp;C209</f>
        <v/>
      </c>
      <c r="B209" s="26" t="inlineStr">
        <is>
          <t>Circular hollow sections</t>
        </is>
      </c>
      <c r="C209" s="26" t="inlineStr">
        <is>
          <t>324x6.0</t>
        </is>
      </c>
      <c r="D209" s="27" t="n">
        <v>47.1</v>
      </c>
      <c r="E209" s="26" t="inlineStr">
        <is>
          <t>HS</t>
        </is>
      </c>
    </row>
    <row r="210">
      <c r="A210" s="26">
        <f>B210&amp;" - "&amp;C210</f>
        <v/>
      </c>
      <c r="B210" s="26" t="inlineStr">
        <is>
          <t>Circular hollow sections</t>
        </is>
      </c>
      <c r="C210" s="26" t="inlineStr">
        <is>
          <t>324x8.0</t>
        </is>
      </c>
      <c r="D210" s="27" t="n">
        <v>62.3</v>
      </c>
      <c r="E210" s="26" t="inlineStr">
        <is>
          <t>HS</t>
        </is>
      </c>
    </row>
    <row r="211">
      <c r="A211" s="26">
        <f>B211&amp;" - "&amp;C211</f>
        <v/>
      </c>
      <c r="B211" s="26" t="inlineStr">
        <is>
          <t>Circular hollow sections</t>
        </is>
      </c>
      <c r="C211" s="26" t="inlineStr">
        <is>
          <t>356x10.0</t>
        </is>
      </c>
      <c r="D211" s="27" t="n">
        <v>85.3</v>
      </c>
      <c r="E211" s="26" t="inlineStr">
        <is>
          <t>HS</t>
        </is>
      </c>
    </row>
    <row r="212">
      <c r="A212" s="26">
        <f>B212&amp;" - "&amp;C212</f>
        <v/>
      </c>
      <c r="B212" s="26" t="inlineStr">
        <is>
          <t>Circular hollow sections</t>
        </is>
      </c>
      <c r="C212" s="26" t="inlineStr">
        <is>
          <t>356x12.0</t>
        </is>
      </c>
      <c r="D212" s="27" t="n">
        <v>102</v>
      </c>
      <c r="E212" s="26" t="inlineStr">
        <is>
          <t>HS</t>
        </is>
      </c>
    </row>
    <row r="213">
      <c r="A213" s="26">
        <f>B213&amp;" - "&amp;C213</f>
        <v/>
      </c>
      <c r="B213" s="26" t="inlineStr">
        <is>
          <t>Circular hollow sections</t>
        </is>
      </c>
      <c r="C213" s="26" t="inlineStr">
        <is>
          <t>356x4.5</t>
        </is>
      </c>
      <c r="D213" s="27" t="n">
        <v>39</v>
      </c>
      <c r="E213" s="26" t="inlineStr">
        <is>
          <t>HS</t>
        </is>
      </c>
    </row>
    <row r="214">
      <c r="A214" s="26">
        <f>B214&amp;" - "&amp;C214</f>
        <v/>
      </c>
      <c r="B214" s="26" t="inlineStr">
        <is>
          <t>Circular hollow sections</t>
        </is>
      </c>
      <c r="C214" s="26" t="inlineStr">
        <is>
          <t>356x6.0</t>
        </is>
      </c>
      <c r="D214" s="27" t="n">
        <v>51.8</v>
      </c>
      <c r="E214" s="26" t="inlineStr">
        <is>
          <t>HS</t>
        </is>
      </c>
    </row>
    <row r="215">
      <c r="A215" s="26">
        <f>B215&amp;" - "&amp;C215</f>
        <v/>
      </c>
      <c r="B215" s="26" t="inlineStr">
        <is>
          <t>Circular hollow sections</t>
        </is>
      </c>
      <c r="C215" s="26" t="inlineStr">
        <is>
          <t>356x8.0</t>
        </is>
      </c>
      <c r="D215" s="27" t="n">
        <v>68.7</v>
      </c>
      <c r="E215" s="26" t="inlineStr">
        <is>
          <t>HS</t>
        </is>
      </c>
    </row>
    <row r="216">
      <c r="A216" s="26">
        <f>B216&amp;" - "&amp;C216</f>
        <v/>
      </c>
      <c r="B216" s="26" t="inlineStr">
        <is>
          <t>Circular hollow sections</t>
        </is>
      </c>
      <c r="C216" s="26" t="inlineStr">
        <is>
          <t>406x10.0</t>
        </is>
      </c>
      <c r="D216" s="27" t="n">
        <v>97.7</v>
      </c>
      <c r="E216" s="26" t="inlineStr">
        <is>
          <t>HS</t>
        </is>
      </c>
    </row>
    <row r="217">
      <c r="A217" s="26">
        <f>B217&amp;" - "&amp;C217</f>
        <v/>
      </c>
      <c r="B217" s="26" t="inlineStr">
        <is>
          <t>Circular hollow sections</t>
        </is>
      </c>
      <c r="C217" s="26" t="inlineStr">
        <is>
          <t>406x12.0</t>
        </is>
      </c>
      <c r="D217" s="27" t="n">
        <v>117</v>
      </c>
      <c r="E217" s="26" t="inlineStr">
        <is>
          <t>HS</t>
        </is>
      </c>
    </row>
    <row r="218">
      <c r="A218" s="26">
        <f>B218&amp;" - "&amp;C218</f>
        <v/>
      </c>
      <c r="B218" s="26" t="inlineStr">
        <is>
          <t>Circular hollow sections</t>
        </is>
      </c>
      <c r="C218" s="26" t="inlineStr">
        <is>
          <t>406x4.5</t>
        </is>
      </c>
      <c r="D218" s="27" t="n">
        <v>44.6</v>
      </c>
      <c r="E218" s="26" t="inlineStr">
        <is>
          <t>HS</t>
        </is>
      </c>
    </row>
    <row r="219">
      <c r="A219" s="26">
        <f>B219&amp;" - "&amp;C219</f>
        <v/>
      </c>
      <c r="B219" s="26" t="inlineStr">
        <is>
          <t>Circular hollow sections</t>
        </is>
      </c>
      <c r="C219" s="26" t="inlineStr">
        <is>
          <t>406x6.0</t>
        </is>
      </c>
      <c r="D219" s="27" t="n">
        <v>59.2</v>
      </c>
      <c r="E219" s="26" t="inlineStr">
        <is>
          <t>HS</t>
        </is>
      </c>
    </row>
    <row r="220">
      <c r="A220" s="26">
        <f>B220&amp;" - "&amp;C220</f>
        <v/>
      </c>
      <c r="B220" s="26" t="inlineStr">
        <is>
          <t>Circular hollow sections</t>
        </is>
      </c>
      <c r="C220" s="26" t="inlineStr">
        <is>
          <t>406x8.0</t>
        </is>
      </c>
      <c r="D220" s="27" t="n">
        <v>78.5</v>
      </c>
      <c r="E220" s="26" t="inlineStr">
        <is>
          <t>HS</t>
        </is>
      </c>
    </row>
    <row r="221">
      <c r="A221" s="26">
        <f>B221&amp;" - "&amp;C221</f>
        <v/>
      </c>
      <c r="B221" s="26" t="inlineStr">
        <is>
          <t>Circular hollow sections</t>
        </is>
      </c>
      <c r="C221" s="26" t="inlineStr">
        <is>
          <t>457x10.0</t>
        </is>
      </c>
      <c r="D221" s="27" t="n">
        <v>110</v>
      </c>
      <c r="E221" s="26" t="inlineStr">
        <is>
          <t>HS</t>
        </is>
      </c>
    </row>
    <row r="222">
      <c r="A222" s="26">
        <f>B222&amp;" - "&amp;C222</f>
        <v/>
      </c>
      <c r="B222" s="26" t="inlineStr">
        <is>
          <t>Circular hollow sections</t>
        </is>
      </c>
      <c r="C222" s="26" t="inlineStr">
        <is>
          <t>457x12.0</t>
        </is>
      </c>
      <c r="D222" s="27" t="n">
        <v>132</v>
      </c>
      <c r="E222" s="26" t="inlineStr">
        <is>
          <t>HS</t>
        </is>
      </c>
    </row>
    <row r="223">
      <c r="A223" s="26">
        <f>B223&amp;" - "&amp;C223</f>
        <v/>
      </c>
      <c r="B223" s="26" t="inlineStr">
        <is>
          <t>Circular hollow sections</t>
        </is>
      </c>
      <c r="C223" s="26" t="inlineStr">
        <is>
          <t>457x4.5</t>
        </is>
      </c>
      <c r="D223" s="27" t="n">
        <v>50.2</v>
      </c>
      <c r="E223" s="26" t="inlineStr">
        <is>
          <t>HS</t>
        </is>
      </c>
    </row>
    <row r="224">
      <c r="A224" s="26">
        <f>B224&amp;" - "&amp;C224</f>
        <v/>
      </c>
      <c r="B224" s="26" t="inlineStr">
        <is>
          <t>Circular hollow sections</t>
        </is>
      </c>
      <c r="C224" s="26" t="inlineStr">
        <is>
          <t>457x6.0</t>
        </is>
      </c>
      <c r="D224" s="27" t="n">
        <v>66.7</v>
      </c>
      <c r="E224" s="26" t="inlineStr">
        <is>
          <t>HS</t>
        </is>
      </c>
    </row>
    <row r="225">
      <c r="A225" s="26">
        <f>B225&amp;" - "&amp;C225</f>
        <v/>
      </c>
      <c r="B225" s="26" t="inlineStr">
        <is>
          <t>Circular hollow sections</t>
        </is>
      </c>
      <c r="C225" s="26" t="inlineStr">
        <is>
          <t>457x8.0</t>
        </is>
      </c>
      <c r="D225" s="27" t="n">
        <v>88.59999999999999</v>
      </c>
      <c r="E225" s="26" t="inlineStr">
        <is>
          <t>HS</t>
        </is>
      </c>
    </row>
    <row r="226">
      <c r="A226" s="26">
        <f>B226&amp;" - "&amp;C226</f>
        <v/>
      </c>
      <c r="B226" s="26" t="inlineStr">
        <is>
          <t>Circular hollow sections</t>
        </is>
      </c>
      <c r="C226" s="26" t="inlineStr">
        <is>
          <t>508x10.0</t>
        </is>
      </c>
      <c r="D226" s="27" t="n">
        <v>123</v>
      </c>
      <c r="E226" s="26" t="inlineStr">
        <is>
          <t>HS</t>
        </is>
      </c>
    </row>
    <row r="227">
      <c r="A227" s="26">
        <f>B227&amp;" - "&amp;C227</f>
        <v/>
      </c>
      <c r="B227" s="26" t="inlineStr">
        <is>
          <t>Circular hollow sections</t>
        </is>
      </c>
      <c r="C227" s="26" t="inlineStr">
        <is>
          <t>508x12.0</t>
        </is>
      </c>
      <c r="D227" s="27" t="n">
        <v>147</v>
      </c>
      <c r="E227" s="26" t="inlineStr">
        <is>
          <t>HS</t>
        </is>
      </c>
    </row>
    <row r="228">
      <c r="A228" s="26">
        <f>B228&amp;" - "&amp;C228</f>
        <v/>
      </c>
      <c r="B228" s="26" t="inlineStr">
        <is>
          <t>Circular hollow sections</t>
        </is>
      </c>
      <c r="C228" s="26" t="inlineStr">
        <is>
          <t>508x4.5</t>
        </is>
      </c>
      <c r="D228" s="27" t="n">
        <v>55.9</v>
      </c>
      <c r="E228" s="26" t="inlineStr">
        <is>
          <t>HS</t>
        </is>
      </c>
    </row>
    <row r="229">
      <c r="A229" s="26">
        <f>B229&amp;" - "&amp;C229</f>
        <v/>
      </c>
      <c r="B229" s="26" t="inlineStr">
        <is>
          <t>Circular hollow sections</t>
        </is>
      </c>
      <c r="C229" s="26" t="inlineStr">
        <is>
          <t>508x6.0</t>
        </is>
      </c>
      <c r="D229" s="27" t="n">
        <v>74.3</v>
      </c>
      <c r="E229" s="26" t="inlineStr">
        <is>
          <t>HS</t>
        </is>
      </c>
    </row>
    <row r="230">
      <c r="A230" s="26">
        <f>B230&amp;" - "&amp;C230</f>
        <v/>
      </c>
      <c r="B230" s="26" t="inlineStr">
        <is>
          <t>Circular hollow sections</t>
        </is>
      </c>
      <c r="C230" s="26" t="inlineStr">
        <is>
          <t>508x8.0</t>
        </is>
      </c>
      <c r="D230" s="27" t="n">
        <v>98.59999999999999</v>
      </c>
      <c r="E230" s="26" t="inlineStr">
        <is>
          <t>HS</t>
        </is>
      </c>
    </row>
    <row r="231">
      <c r="A231" s="26">
        <f>B231&amp;" - "&amp;C231</f>
        <v/>
      </c>
      <c r="B231" s="26" t="inlineStr">
        <is>
          <t>Circular hollow sections</t>
        </is>
      </c>
      <c r="C231" s="26" t="inlineStr">
        <is>
          <t>60x3.0</t>
        </is>
      </c>
      <c r="D231" s="27" t="n">
        <v>4.24</v>
      </c>
      <c r="E231" s="26" t="inlineStr">
        <is>
          <t>HS</t>
        </is>
      </c>
    </row>
    <row r="232">
      <c r="A232" s="26">
        <f>B232&amp;" - "&amp;C232</f>
        <v/>
      </c>
      <c r="B232" s="26" t="inlineStr">
        <is>
          <t>Circular hollow sections</t>
        </is>
      </c>
      <c r="C232" s="26" t="inlineStr">
        <is>
          <t>60x3.5</t>
        </is>
      </c>
      <c r="D232" s="27" t="n">
        <v>4.9</v>
      </c>
      <c r="E232" s="26" t="inlineStr">
        <is>
          <t>HS</t>
        </is>
      </c>
    </row>
    <row r="233">
      <c r="A233" s="26">
        <f>B233&amp;" - "&amp;C233</f>
        <v/>
      </c>
      <c r="B233" s="26" t="inlineStr">
        <is>
          <t>Circular hollow sections</t>
        </is>
      </c>
      <c r="C233" s="26" t="inlineStr">
        <is>
          <t>60x4.0</t>
        </is>
      </c>
      <c r="D233" s="27" t="n">
        <v>5.55</v>
      </c>
      <c r="E233" s="26" t="inlineStr">
        <is>
          <t>HS</t>
        </is>
      </c>
    </row>
    <row r="234">
      <c r="A234" s="26">
        <f>B234&amp;" - "&amp;C234</f>
        <v/>
      </c>
      <c r="B234" s="26" t="inlineStr">
        <is>
          <t>Circular hollow sections</t>
        </is>
      </c>
      <c r="C234" s="26" t="inlineStr">
        <is>
          <t>60x4.5</t>
        </is>
      </c>
      <c r="D234" s="27" t="n">
        <v>6.19</v>
      </c>
      <c r="E234" s="26" t="inlineStr">
        <is>
          <t>HS</t>
        </is>
      </c>
    </row>
    <row r="235">
      <c r="A235" s="26">
        <f>B235&amp;" - "&amp;C235</f>
        <v/>
      </c>
      <c r="B235" s="26" t="inlineStr">
        <is>
          <t>Circular hollow sections</t>
        </is>
      </c>
      <c r="C235" s="26" t="inlineStr">
        <is>
          <t>63.5x3.0</t>
        </is>
      </c>
      <c r="D235" s="27" t="n">
        <v>4.48</v>
      </c>
      <c r="E235" s="26" t="inlineStr">
        <is>
          <t>HS</t>
        </is>
      </c>
    </row>
    <row r="236">
      <c r="A236" s="26">
        <f>B236&amp;" - "&amp;C236</f>
        <v/>
      </c>
      <c r="B236" s="26" t="inlineStr">
        <is>
          <t>Circular hollow sections</t>
        </is>
      </c>
      <c r="C236" s="26" t="inlineStr">
        <is>
          <t>63.5x3.5</t>
        </is>
      </c>
      <c r="D236" s="27" t="n">
        <v>5.18</v>
      </c>
      <c r="E236" s="26" t="inlineStr">
        <is>
          <t>HS</t>
        </is>
      </c>
    </row>
    <row r="237">
      <c r="A237" s="26">
        <f>B237&amp;" - "&amp;C237</f>
        <v/>
      </c>
      <c r="B237" s="26" t="inlineStr">
        <is>
          <t>Circular hollow sections</t>
        </is>
      </c>
      <c r="C237" s="26" t="inlineStr">
        <is>
          <t>63.5x4.0</t>
        </is>
      </c>
      <c r="D237" s="27" t="n">
        <v>5.87</v>
      </c>
      <c r="E237" s="26" t="inlineStr">
        <is>
          <t>HS</t>
        </is>
      </c>
    </row>
    <row r="238">
      <c r="A238" s="26">
        <f>B238&amp;" - "&amp;C238</f>
        <v/>
      </c>
      <c r="B238" s="26" t="inlineStr">
        <is>
          <t>Circular hollow sections</t>
        </is>
      </c>
      <c r="C238" s="26" t="inlineStr">
        <is>
          <t>63.5x4.5</t>
        </is>
      </c>
      <c r="D238" s="27" t="n">
        <v>6.55</v>
      </c>
      <c r="E238" s="26" t="inlineStr">
        <is>
          <t>HS</t>
        </is>
      </c>
    </row>
    <row r="239">
      <c r="A239" s="26">
        <f>B239&amp;" - "&amp;C239</f>
        <v/>
      </c>
      <c r="B239" s="26" t="inlineStr">
        <is>
          <t>Circular hollow sections</t>
        </is>
      </c>
      <c r="C239" s="26" t="inlineStr">
        <is>
          <t>76.2x3.0</t>
        </is>
      </c>
      <c r="D239" s="27" t="n">
        <v>5.42</v>
      </c>
      <c r="E239" s="26" t="inlineStr">
        <is>
          <t>HS</t>
        </is>
      </c>
    </row>
    <row r="240">
      <c r="A240" s="26">
        <f>B240&amp;" - "&amp;C240</f>
        <v/>
      </c>
      <c r="B240" s="26" t="inlineStr">
        <is>
          <t>Circular hollow sections</t>
        </is>
      </c>
      <c r="C240" s="26" t="inlineStr">
        <is>
          <t>76.2x3.5</t>
        </is>
      </c>
      <c r="D240" s="27" t="n">
        <v>6.26</v>
      </c>
      <c r="E240" s="26" t="inlineStr">
        <is>
          <t>HS</t>
        </is>
      </c>
    </row>
    <row r="241">
      <c r="A241" s="26">
        <f>B241&amp;" - "&amp;C241</f>
        <v/>
      </c>
      <c r="B241" s="26" t="inlineStr">
        <is>
          <t>Circular hollow sections</t>
        </is>
      </c>
      <c r="C241" s="26" t="inlineStr">
        <is>
          <t>76.2x4.0</t>
        </is>
      </c>
      <c r="D241" s="27" t="n">
        <v>7.17</v>
      </c>
      <c r="E241" s="26" t="inlineStr">
        <is>
          <t>HS</t>
        </is>
      </c>
    </row>
    <row r="242">
      <c r="A242" s="26">
        <f>B242&amp;" - "&amp;C242</f>
        <v/>
      </c>
      <c r="B242" s="26" t="inlineStr">
        <is>
          <t>Circular hollow sections</t>
        </is>
      </c>
      <c r="C242" s="26" t="inlineStr">
        <is>
          <t>76.2x4.5</t>
        </is>
      </c>
      <c r="D242" s="27" t="n">
        <v>7.96</v>
      </c>
      <c r="E242" s="26" t="inlineStr">
        <is>
          <t>HS</t>
        </is>
      </c>
    </row>
    <row r="243">
      <c r="A243" s="26">
        <f>B243&amp;" - "&amp;C243</f>
        <v/>
      </c>
      <c r="B243" s="26" t="inlineStr">
        <is>
          <t>Circular hollow sections</t>
        </is>
      </c>
      <c r="C243" s="26" t="inlineStr">
        <is>
          <t>76.2x5.0</t>
        </is>
      </c>
      <c r="D243" s="27" t="n">
        <v>8.779999999999999</v>
      </c>
      <c r="E243" s="26" t="inlineStr">
        <is>
          <t>HS</t>
        </is>
      </c>
    </row>
    <row r="244">
      <c r="A244" s="26">
        <f>B244&amp;" - "&amp;C244</f>
        <v/>
      </c>
      <c r="B244" s="26" t="inlineStr">
        <is>
          <t>Circular hollow sections</t>
        </is>
      </c>
      <c r="C244" s="26" t="inlineStr">
        <is>
          <t>76.2x6.0</t>
        </is>
      </c>
      <c r="D244" s="27" t="n">
        <v>10.4</v>
      </c>
      <c r="E244" s="26" t="inlineStr">
        <is>
          <t>HS</t>
        </is>
      </c>
    </row>
    <row r="245">
      <c r="A245" s="26">
        <f>B245&amp;" - "&amp;C245</f>
        <v/>
      </c>
      <c r="B245" s="26" t="inlineStr">
        <is>
          <t>Circular hollow sections</t>
        </is>
      </c>
      <c r="C245" s="26" t="inlineStr">
        <is>
          <t>88.9x3.0</t>
        </is>
      </c>
      <c r="D245" s="27" t="n">
        <v>6.36</v>
      </c>
      <c r="E245" s="26" t="inlineStr">
        <is>
          <t>HS</t>
        </is>
      </c>
    </row>
    <row r="246">
      <c r="A246" s="26">
        <f>B246&amp;" - "&amp;C246</f>
        <v/>
      </c>
      <c r="B246" s="26" t="inlineStr">
        <is>
          <t>Circular hollow sections</t>
        </is>
      </c>
      <c r="C246" s="26" t="inlineStr">
        <is>
          <t>88.9x3.5</t>
        </is>
      </c>
      <c r="D246" s="27" t="n">
        <v>7.37</v>
      </c>
      <c r="E246" s="26" t="inlineStr">
        <is>
          <t>HS</t>
        </is>
      </c>
    </row>
    <row r="247">
      <c r="A247" s="26">
        <f>B247&amp;" - "&amp;C247</f>
        <v/>
      </c>
      <c r="B247" s="26" t="inlineStr">
        <is>
          <t>Circular hollow sections</t>
        </is>
      </c>
      <c r="C247" s="26" t="inlineStr">
        <is>
          <t>88.9x4.0</t>
        </is>
      </c>
      <c r="D247" s="27" t="n">
        <v>8.380000000000001</v>
      </c>
      <c r="E247" s="26" t="inlineStr">
        <is>
          <t>HS</t>
        </is>
      </c>
    </row>
    <row r="248">
      <c r="A248" s="26">
        <f>B248&amp;" - "&amp;C248</f>
        <v/>
      </c>
      <c r="B248" s="26" t="inlineStr">
        <is>
          <t>Circular hollow sections</t>
        </is>
      </c>
      <c r="C248" s="26" t="inlineStr">
        <is>
          <t>88.9x4.5</t>
        </is>
      </c>
      <c r="D248" s="27" t="n">
        <v>9.369999999999999</v>
      </c>
      <c r="E248" s="26" t="inlineStr">
        <is>
          <t>HS</t>
        </is>
      </c>
    </row>
    <row r="249">
      <c r="A249" s="26">
        <f>B249&amp;" - "&amp;C249</f>
        <v/>
      </c>
      <c r="B249" s="26" t="inlineStr">
        <is>
          <t>Circular hollow sections</t>
        </is>
      </c>
      <c r="C249" s="26" t="inlineStr">
        <is>
          <t>88.9x5.0</t>
        </is>
      </c>
      <c r="D249" s="27" t="n">
        <v>10.3</v>
      </c>
      <c r="E249" s="26" t="inlineStr">
        <is>
          <t>HS</t>
        </is>
      </c>
    </row>
    <row r="250">
      <c r="A250" s="26">
        <f>B250&amp;" - "&amp;C250</f>
        <v/>
      </c>
      <c r="B250" s="26" t="inlineStr">
        <is>
          <t>Circular hollow sections</t>
        </is>
      </c>
      <c r="C250" s="26" t="inlineStr">
        <is>
          <t>88.9x6.0</t>
        </is>
      </c>
      <c r="D250" s="27" t="n">
        <v>12.3</v>
      </c>
      <c r="E250" s="26" t="inlineStr">
        <is>
          <t>HS</t>
        </is>
      </c>
    </row>
    <row r="251">
      <c r="A251" s="26">
        <f>B251&amp;" - "&amp;C251</f>
        <v/>
      </c>
      <c r="B251" s="26" t="inlineStr">
        <is>
          <t>Square hollow sections</t>
        </is>
      </c>
      <c r="C251" s="26" t="inlineStr">
        <is>
          <t>50x50x3.0</t>
        </is>
      </c>
      <c r="D251" s="27" t="n">
        <v>4.48</v>
      </c>
      <c r="E251" s="26" t="inlineStr">
        <is>
          <t>HS</t>
        </is>
      </c>
    </row>
    <row r="252">
      <c r="A252" s="26">
        <f>B252&amp;" - "&amp;C252</f>
        <v/>
      </c>
      <c r="B252" s="26" t="inlineStr">
        <is>
          <t>Square hollow sections</t>
        </is>
      </c>
      <c r="C252" s="26" t="inlineStr">
        <is>
          <t>50x50x3.5</t>
        </is>
      </c>
      <c r="D252" s="27" t="n">
        <v>5.18</v>
      </c>
      <c r="E252" s="26" t="inlineStr">
        <is>
          <t>HS</t>
        </is>
      </c>
    </row>
    <row r="253">
      <c r="A253" s="26">
        <f>B253&amp;" - "&amp;C253</f>
        <v/>
      </c>
      <c r="B253" s="26" t="inlineStr">
        <is>
          <t>Square hollow sections</t>
        </is>
      </c>
      <c r="C253" s="26" t="inlineStr">
        <is>
          <t>50x50x4.0</t>
        </is>
      </c>
      <c r="D253" s="27" t="n">
        <v>5.87</v>
      </c>
      <c r="E253" s="26" t="inlineStr">
        <is>
          <t>HS</t>
        </is>
      </c>
    </row>
    <row r="254">
      <c r="A254" s="26">
        <f>B254&amp;" - "&amp;C254</f>
        <v/>
      </c>
      <c r="B254" s="26" t="inlineStr">
        <is>
          <t>Square hollow sections</t>
        </is>
      </c>
      <c r="C254" s="26" t="inlineStr">
        <is>
          <t>50x50x4.5</t>
        </is>
      </c>
      <c r="D254" s="27" t="n">
        <v>6.55</v>
      </c>
      <c r="E254" s="26" t="inlineStr">
        <is>
          <t>HS</t>
        </is>
      </c>
    </row>
    <row r="255">
      <c r="A255" s="26">
        <f>B255&amp;" - "&amp;C255</f>
        <v/>
      </c>
      <c r="B255" s="26" t="inlineStr">
        <is>
          <t>Square hollow sections</t>
        </is>
      </c>
      <c r="C255" s="26" t="inlineStr">
        <is>
          <t>60x60x3.0</t>
        </is>
      </c>
      <c r="D255" s="27" t="n">
        <v>5.42</v>
      </c>
      <c r="E255" s="26" t="inlineStr">
        <is>
          <t>HS</t>
        </is>
      </c>
    </row>
    <row r="256">
      <c r="A256" s="26">
        <f>B256&amp;" - "&amp;C256</f>
        <v/>
      </c>
      <c r="B256" s="26" t="inlineStr">
        <is>
          <t>Square hollow sections</t>
        </is>
      </c>
      <c r="C256" s="26" t="inlineStr">
        <is>
          <t>60x60x3.5</t>
        </is>
      </c>
      <c r="D256" s="27" t="n">
        <v>6.28</v>
      </c>
      <c r="E256" s="26" t="inlineStr">
        <is>
          <t>HS</t>
        </is>
      </c>
    </row>
    <row r="257">
      <c r="A257" s="26">
        <f>B257&amp;" - "&amp;C257</f>
        <v/>
      </c>
      <c r="B257" s="26" t="inlineStr">
        <is>
          <t>Square hollow sections</t>
        </is>
      </c>
      <c r="C257" s="26" t="inlineStr">
        <is>
          <t>60x60x4.0</t>
        </is>
      </c>
      <c r="D257" s="27" t="n">
        <v>7.12</v>
      </c>
      <c r="E257" s="26" t="inlineStr">
        <is>
          <t>HS</t>
        </is>
      </c>
    </row>
    <row r="258">
      <c r="A258" s="26">
        <f>B258&amp;" - "&amp;C258</f>
        <v/>
      </c>
      <c r="B258" s="26" t="inlineStr">
        <is>
          <t>Square hollow sections</t>
        </is>
      </c>
      <c r="C258" s="26" t="inlineStr">
        <is>
          <t>60x60x4.5</t>
        </is>
      </c>
      <c r="D258" s="27" t="n">
        <v>7.96</v>
      </c>
      <c r="E258" s="26" t="inlineStr">
        <is>
          <t>HS</t>
        </is>
      </c>
    </row>
    <row r="259">
      <c r="A259" s="26">
        <f>B259&amp;" - "&amp;C259</f>
        <v/>
      </c>
      <c r="B259" s="26" t="inlineStr">
        <is>
          <t>Square hollow sections</t>
        </is>
      </c>
      <c r="C259" s="26" t="inlineStr">
        <is>
          <t>63x63x3.0</t>
        </is>
      </c>
      <c r="D259" s="27" t="n">
        <v>5.7</v>
      </c>
      <c r="E259" s="26" t="inlineStr">
        <is>
          <t>HS</t>
        </is>
      </c>
    </row>
    <row r="260">
      <c r="A260" s="26">
        <f>B260&amp;" - "&amp;C260</f>
        <v/>
      </c>
      <c r="B260" s="26" t="inlineStr">
        <is>
          <t>Square hollow sections</t>
        </is>
      </c>
      <c r="C260" s="26" t="inlineStr">
        <is>
          <t>63x63x3.5</t>
        </is>
      </c>
      <c r="D260" s="27" t="n">
        <v>6.6</v>
      </c>
      <c r="E260" s="26" t="inlineStr">
        <is>
          <t>HS</t>
        </is>
      </c>
    </row>
    <row r="261">
      <c r="A261" s="26">
        <f>B261&amp;" - "&amp;C261</f>
        <v/>
      </c>
      <c r="B261" s="26" t="inlineStr">
        <is>
          <t>Square hollow sections</t>
        </is>
      </c>
      <c r="C261" s="26" t="inlineStr">
        <is>
          <t>63x63x4.0</t>
        </is>
      </c>
      <c r="D261" s="27" t="n">
        <v>7.5</v>
      </c>
      <c r="E261" s="26" t="inlineStr">
        <is>
          <t>HS</t>
        </is>
      </c>
    </row>
    <row r="262">
      <c r="A262" s="26">
        <f>B262&amp;" - "&amp;C262</f>
        <v/>
      </c>
      <c r="B262" s="26" t="inlineStr">
        <is>
          <t>Square hollow sections</t>
        </is>
      </c>
      <c r="C262" s="26" t="inlineStr">
        <is>
          <t>63x63x4.5</t>
        </is>
      </c>
      <c r="D262" s="27" t="n">
        <v>8.380000000000001</v>
      </c>
      <c r="E262" s="26" t="inlineStr">
        <is>
          <t>HS</t>
        </is>
      </c>
    </row>
    <row r="263">
      <c r="A263" s="26">
        <f>B263&amp;" - "&amp;C263</f>
        <v/>
      </c>
      <c r="B263" s="26" t="inlineStr">
        <is>
          <t>Square hollow sections</t>
        </is>
      </c>
      <c r="C263" s="26" t="inlineStr">
        <is>
          <t>75x75x3.0</t>
        </is>
      </c>
      <c r="D263" s="27" t="n">
        <v>6.81</v>
      </c>
      <c r="E263" s="26" t="inlineStr">
        <is>
          <t>HS</t>
        </is>
      </c>
    </row>
    <row r="264">
      <c r="A264" s="26">
        <f>B264&amp;" - "&amp;C264</f>
        <v/>
      </c>
      <c r="B264" s="26" t="inlineStr">
        <is>
          <t>Square hollow sections</t>
        </is>
      </c>
      <c r="C264" s="26" t="inlineStr">
        <is>
          <t>75x75x3.5</t>
        </is>
      </c>
      <c r="D264" s="27" t="n">
        <v>7.9</v>
      </c>
      <c r="E264" s="26" t="inlineStr">
        <is>
          <t>HS</t>
        </is>
      </c>
    </row>
    <row r="265">
      <c r="A265" s="26">
        <f>B265&amp;" - "&amp;C265</f>
        <v/>
      </c>
      <c r="B265" s="26" t="inlineStr">
        <is>
          <t>Square hollow sections</t>
        </is>
      </c>
      <c r="C265" s="26" t="inlineStr">
        <is>
          <t>75x75x4.0</t>
        </is>
      </c>
      <c r="D265" s="27" t="n">
        <v>8.98</v>
      </c>
      <c r="E265" s="26" t="inlineStr">
        <is>
          <t>HS</t>
        </is>
      </c>
    </row>
    <row r="266">
      <c r="A266" s="26">
        <f>B266&amp;" - "&amp;C266</f>
        <v/>
      </c>
      <c r="B266" s="26" t="inlineStr">
        <is>
          <t>Square hollow sections</t>
        </is>
      </c>
      <c r="C266" s="26" t="inlineStr">
        <is>
          <t>75x75x4.5</t>
        </is>
      </c>
      <c r="D266" s="27" t="n">
        <v>10</v>
      </c>
      <c r="E266" s="26" t="inlineStr">
        <is>
          <t>HS</t>
        </is>
      </c>
    </row>
    <row r="267">
      <c r="A267" s="26">
        <f>B267&amp;" - "&amp;C267</f>
        <v/>
      </c>
      <c r="B267" s="26" t="inlineStr">
        <is>
          <t>Square hollow sections</t>
        </is>
      </c>
      <c r="C267" s="26" t="inlineStr">
        <is>
          <t>75x75x5.0</t>
        </is>
      </c>
      <c r="D267" s="27" t="n">
        <v>11.1</v>
      </c>
      <c r="E267" s="26" t="inlineStr">
        <is>
          <t>HS</t>
        </is>
      </c>
    </row>
    <row r="268">
      <c r="A268" s="26">
        <f>B268&amp;" - "&amp;C268</f>
        <v/>
      </c>
      <c r="B268" s="26" t="inlineStr">
        <is>
          <t>Square hollow sections</t>
        </is>
      </c>
      <c r="C268" s="26" t="inlineStr">
        <is>
          <t>100x100x3.0</t>
        </is>
      </c>
      <c r="D268" s="27" t="n">
        <v>9.17</v>
      </c>
      <c r="E268" s="26" t="inlineStr">
        <is>
          <t>HS</t>
        </is>
      </c>
    </row>
    <row r="269">
      <c r="A269" s="26">
        <f>B269&amp;" - "&amp;C269</f>
        <v/>
      </c>
      <c r="B269" s="26" t="inlineStr">
        <is>
          <t>Square hollow sections</t>
        </is>
      </c>
      <c r="C269" s="26" t="inlineStr">
        <is>
          <t>100x100x3.5</t>
        </is>
      </c>
      <c r="D269" s="27" t="n">
        <v>10.7</v>
      </c>
      <c r="E269" s="26" t="inlineStr">
        <is>
          <t>HS</t>
        </is>
      </c>
    </row>
    <row r="270">
      <c r="A270" s="26">
        <f>B270&amp;" - "&amp;C270</f>
        <v/>
      </c>
      <c r="B270" s="26" t="inlineStr">
        <is>
          <t>Square hollow sections</t>
        </is>
      </c>
      <c r="C270" s="26" t="inlineStr">
        <is>
          <t>100x100x4.0</t>
        </is>
      </c>
      <c r="D270" s="27" t="n">
        <v>12.1</v>
      </c>
      <c r="E270" s="26" t="inlineStr">
        <is>
          <t>HS</t>
        </is>
      </c>
    </row>
    <row r="271">
      <c r="A271" s="26">
        <f>B271&amp;" - "&amp;C271</f>
        <v/>
      </c>
      <c r="B271" s="26" t="inlineStr">
        <is>
          <t>Square hollow sections</t>
        </is>
      </c>
      <c r="C271" s="26" t="inlineStr">
        <is>
          <t>100x100x4.5</t>
        </is>
      </c>
      <c r="D271" s="27" t="n">
        <v>13.6</v>
      </c>
      <c r="E271" s="26" t="inlineStr">
        <is>
          <t>HS</t>
        </is>
      </c>
    </row>
    <row r="272">
      <c r="A272" s="26">
        <f>B272&amp;" - "&amp;C272</f>
        <v/>
      </c>
      <c r="B272" s="26" t="inlineStr">
        <is>
          <t>Square hollow sections</t>
        </is>
      </c>
      <c r="C272" s="26" t="inlineStr">
        <is>
          <t>100x100x5.0</t>
        </is>
      </c>
      <c r="D272" s="27" t="n">
        <v>15</v>
      </c>
      <c r="E272" s="26" t="inlineStr">
        <is>
          <t>HS</t>
        </is>
      </c>
    </row>
    <row r="273">
      <c r="A273" s="26">
        <f>B273&amp;" - "&amp;C273</f>
        <v/>
      </c>
      <c r="B273" s="26" t="inlineStr">
        <is>
          <t>Square hollow sections</t>
        </is>
      </c>
      <c r="C273" s="26" t="inlineStr">
        <is>
          <t>100x100x6.0</t>
        </is>
      </c>
      <c r="D273" s="27" t="n">
        <v>17.9</v>
      </c>
      <c r="E273" s="26" t="inlineStr">
        <is>
          <t>HS</t>
        </is>
      </c>
    </row>
    <row r="274">
      <c r="A274" s="26">
        <f>B274&amp;" - "&amp;C274</f>
        <v/>
      </c>
      <c r="B274" s="26" t="inlineStr">
        <is>
          <t>Square hollow sections</t>
        </is>
      </c>
      <c r="C274" s="26" t="inlineStr">
        <is>
          <t>120x120x3.0</t>
        </is>
      </c>
      <c r="D274" s="27" t="n">
        <v>11.1</v>
      </c>
      <c r="E274" s="26" t="inlineStr">
        <is>
          <t>HS</t>
        </is>
      </c>
    </row>
    <row r="275">
      <c r="A275" s="26">
        <f>B275&amp;" - "&amp;C275</f>
        <v/>
      </c>
      <c r="B275" s="26" t="inlineStr">
        <is>
          <t>Square hollow sections</t>
        </is>
      </c>
      <c r="C275" s="26" t="inlineStr">
        <is>
          <t>120x120x3.5</t>
        </is>
      </c>
      <c r="D275" s="27" t="n">
        <v>12.9</v>
      </c>
      <c r="E275" s="26" t="inlineStr">
        <is>
          <t>HS</t>
        </is>
      </c>
    </row>
    <row r="276">
      <c r="A276" s="26">
        <f>B276&amp;" - "&amp;C276</f>
        <v/>
      </c>
      <c r="B276" s="26" t="inlineStr">
        <is>
          <t>Square hollow sections</t>
        </is>
      </c>
      <c r="C276" s="26" t="inlineStr">
        <is>
          <t>120x120x4.0</t>
        </is>
      </c>
      <c r="D276" s="27" t="n">
        <v>14.6</v>
      </c>
      <c r="E276" s="26" t="inlineStr">
        <is>
          <t>HS</t>
        </is>
      </c>
    </row>
    <row r="277">
      <c r="A277" s="26">
        <f>B277&amp;" - "&amp;C277</f>
        <v/>
      </c>
      <c r="B277" s="26" t="inlineStr">
        <is>
          <t>Square hollow sections</t>
        </is>
      </c>
      <c r="C277" s="26" t="inlineStr">
        <is>
          <t>120x120x4.5</t>
        </is>
      </c>
      <c r="D277" s="27" t="n">
        <v>16.4</v>
      </c>
      <c r="E277" s="26" t="inlineStr">
        <is>
          <t>HS</t>
        </is>
      </c>
    </row>
    <row r="278">
      <c r="A278" s="26">
        <f>B278&amp;" - "&amp;C278</f>
        <v/>
      </c>
      <c r="B278" s="26" t="inlineStr">
        <is>
          <t>Square hollow sections</t>
        </is>
      </c>
      <c r="C278" s="26" t="inlineStr">
        <is>
          <t>120x120x5.0</t>
        </is>
      </c>
      <c r="D278" s="27" t="n">
        <v>18.2</v>
      </c>
      <c r="E278" s="26" t="inlineStr">
        <is>
          <t>HS</t>
        </is>
      </c>
    </row>
    <row r="279">
      <c r="A279" s="26">
        <f>B279&amp;" - "&amp;C279</f>
        <v/>
      </c>
      <c r="B279" s="26" t="inlineStr">
        <is>
          <t>Square hollow sections</t>
        </is>
      </c>
      <c r="C279" s="26" t="inlineStr">
        <is>
          <t>120x120x6.0</t>
        </is>
      </c>
      <c r="D279" s="27" t="n">
        <v>21.7</v>
      </c>
      <c r="E279" s="26" t="inlineStr">
        <is>
          <t>HS</t>
        </is>
      </c>
    </row>
    <row r="280">
      <c r="A280" s="26">
        <f>B280&amp;" - "&amp;C280</f>
        <v/>
      </c>
      <c r="B280" s="26" t="inlineStr">
        <is>
          <t>Square hollow sections</t>
        </is>
      </c>
      <c r="C280" s="26" t="inlineStr">
        <is>
          <t>152x152x3.5</t>
        </is>
      </c>
      <c r="D280" s="27" t="n">
        <v>16.4</v>
      </c>
      <c r="E280" s="26" t="inlineStr">
        <is>
          <t>HS</t>
        </is>
      </c>
    </row>
    <row r="281">
      <c r="A281" s="26">
        <f>B281&amp;" - "&amp;C281</f>
        <v/>
      </c>
      <c r="B281" s="26" t="inlineStr">
        <is>
          <t>Square hollow sections</t>
        </is>
      </c>
      <c r="C281" s="26" t="inlineStr">
        <is>
          <t>152x152x4.5</t>
        </is>
      </c>
      <c r="D281" s="27" t="n">
        <v>21</v>
      </c>
      <c r="E281" s="26" t="inlineStr">
        <is>
          <t>HS</t>
        </is>
      </c>
    </row>
    <row r="282">
      <c r="A282" s="26">
        <f>B282&amp;" - "&amp;C282</f>
        <v/>
      </c>
      <c r="B282" s="26" t="inlineStr">
        <is>
          <t>Square hollow sections</t>
        </is>
      </c>
      <c r="C282" s="26" t="inlineStr">
        <is>
          <t>152x152x6.0</t>
        </is>
      </c>
      <c r="D282" s="27" t="n">
        <v>27.8</v>
      </c>
      <c r="E282" s="26" t="inlineStr">
        <is>
          <t>HS</t>
        </is>
      </c>
    </row>
    <row r="283">
      <c r="A283" s="26">
        <f>B283&amp;" - "&amp;C283</f>
        <v/>
      </c>
      <c r="B283" s="26" t="inlineStr">
        <is>
          <t>Square hollow sections</t>
        </is>
      </c>
      <c r="C283" s="26" t="inlineStr">
        <is>
          <t>152x152x8.0</t>
        </is>
      </c>
      <c r="D283" s="27" t="n">
        <v>36.6</v>
      </c>
      <c r="E283" s="26" t="inlineStr">
        <is>
          <t>HS</t>
        </is>
      </c>
    </row>
    <row r="284">
      <c r="A284" s="26">
        <f>B284&amp;" - "&amp;C284</f>
        <v/>
      </c>
      <c r="B284" s="26" t="inlineStr">
        <is>
          <t>Square hollow sections</t>
        </is>
      </c>
      <c r="C284" s="26" t="inlineStr">
        <is>
          <t>152x152x10.0</t>
        </is>
      </c>
      <c r="D284" s="27" t="n">
        <v>45.3</v>
      </c>
      <c r="E284" s="26" t="inlineStr">
        <is>
          <t>HS</t>
        </is>
      </c>
    </row>
    <row r="285">
      <c r="A285" s="26">
        <f>B285&amp;" - "&amp;C285</f>
        <v/>
      </c>
      <c r="B285" s="26" t="inlineStr">
        <is>
          <t>Square hollow sections</t>
        </is>
      </c>
      <c r="C285" s="26" t="inlineStr">
        <is>
          <t>180x180x4.5</t>
        </is>
      </c>
      <c r="D285" s="27" t="n">
        <v>23.8</v>
      </c>
      <c r="E285" s="26" t="inlineStr">
        <is>
          <t>HS</t>
        </is>
      </c>
    </row>
    <row r="286">
      <c r="A286" s="26">
        <f>B286&amp;" - "&amp;C286</f>
        <v/>
      </c>
      <c r="B286" s="26" t="inlineStr">
        <is>
          <t>Square hollow sections</t>
        </is>
      </c>
      <c r="C286" s="26" t="inlineStr">
        <is>
          <t>180x180x6.0</t>
        </is>
      </c>
      <c r="D286" s="27" t="n">
        <v>31.5</v>
      </c>
      <c r="E286" s="26" t="inlineStr">
        <is>
          <t>HS</t>
        </is>
      </c>
    </row>
    <row r="287">
      <c r="A287" s="26">
        <f>B287&amp;" - "&amp;C287</f>
        <v/>
      </c>
      <c r="B287" s="26" t="inlineStr">
        <is>
          <t>Square hollow sections</t>
        </is>
      </c>
      <c r="C287" s="26" t="inlineStr">
        <is>
          <t>180x180x8.0</t>
        </is>
      </c>
      <c r="D287" s="27" t="n">
        <v>41.6</v>
      </c>
      <c r="E287" s="26" t="inlineStr">
        <is>
          <t>HS</t>
        </is>
      </c>
    </row>
    <row r="288">
      <c r="A288" s="26">
        <f>B288&amp;" - "&amp;C288</f>
        <v/>
      </c>
      <c r="B288" s="26" t="inlineStr">
        <is>
          <t>Square hollow sections</t>
        </is>
      </c>
      <c r="C288" s="26" t="inlineStr">
        <is>
          <t>180x180x10.0</t>
        </is>
      </c>
      <c r="D288" s="27" t="n">
        <v>51.6</v>
      </c>
      <c r="E288" s="26" t="inlineStr">
        <is>
          <t>HS</t>
        </is>
      </c>
    </row>
    <row r="289">
      <c r="A289" s="26">
        <f>B289&amp;" - "&amp;C289</f>
        <v/>
      </c>
      <c r="B289" s="26" t="inlineStr">
        <is>
          <t>Square hollow sections</t>
        </is>
      </c>
      <c r="C289" s="26" t="inlineStr">
        <is>
          <t>225x225x4.5</t>
        </is>
      </c>
      <c r="D289" s="27" t="n">
        <v>29.8</v>
      </c>
      <c r="E289" s="26" t="inlineStr">
        <is>
          <t>HS</t>
        </is>
      </c>
    </row>
    <row r="290">
      <c r="A290" s="26">
        <f>B290&amp;" - "&amp;C290</f>
        <v/>
      </c>
      <c r="B290" s="26" t="inlineStr">
        <is>
          <t>Square hollow sections</t>
        </is>
      </c>
      <c r="C290" s="26" t="inlineStr">
        <is>
          <t>225x225x6.0</t>
        </is>
      </c>
      <c r="D290" s="27" t="n">
        <v>39.5</v>
      </c>
      <c r="E290" s="26" t="inlineStr">
        <is>
          <t>HS</t>
        </is>
      </c>
    </row>
    <row r="291">
      <c r="A291" s="26">
        <f>B291&amp;" - "&amp;C291</f>
        <v/>
      </c>
      <c r="B291" s="26" t="inlineStr">
        <is>
          <t>Square hollow sections</t>
        </is>
      </c>
      <c r="C291" s="26" t="inlineStr">
        <is>
          <t>225x225x8.0</t>
        </is>
      </c>
      <c r="D291" s="27" t="n">
        <v>52.3</v>
      </c>
      <c r="E291" s="26" t="inlineStr">
        <is>
          <t>HS</t>
        </is>
      </c>
    </row>
    <row r="292">
      <c r="A292" s="26">
        <f>B292&amp;" - "&amp;C292</f>
        <v/>
      </c>
      <c r="B292" s="26" t="inlineStr">
        <is>
          <t>Square hollow sections</t>
        </is>
      </c>
      <c r="C292" s="26" t="inlineStr">
        <is>
          <t>225x225x10.0</t>
        </is>
      </c>
      <c r="D292" s="27" t="n">
        <v>64.90000000000001</v>
      </c>
      <c r="E292" s="26" t="inlineStr">
        <is>
          <t>HS</t>
        </is>
      </c>
    </row>
    <row r="293">
      <c r="A293" s="26">
        <f>B293&amp;" - "&amp;C293</f>
        <v/>
      </c>
      <c r="B293" s="26" t="inlineStr">
        <is>
          <t>Square hollow sections</t>
        </is>
      </c>
      <c r="C293" s="26" t="inlineStr">
        <is>
          <t>250x250x4.5</t>
        </is>
      </c>
      <c r="D293" s="27" t="n">
        <v>34.8</v>
      </c>
      <c r="E293" s="26" t="inlineStr">
        <is>
          <t>HS</t>
        </is>
      </c>
    </row>
    <row r="294">
      <c r="A294" s="26">
        <f>B294&amp;" - "&amp;C294</f>
        <v/>
      </c>
      <c r="B294" s="26" t="inlineStr">
        <is>
          <t>Square hollow sections</t>
        </is>
      </c>
      <c r="C294" s="26" t="inlineStr">
        <is>
          <t>250x250x6.0</t>
        </is>
      </c>
      <c r="D294" s="27" t="n">
        <v>46.2</v>
      </c>
      <c r="E294" s="26" t="inlineStr">
        <is>
          <t>HS</t>
        </is>
      </c>
    </row>
    <row r="295">
      <c r="A295" s="26">
        <f>B295&amp;" - "&amp;C295</f>
        <v/>
      </c>
      <c r="B295" s="26" t="inlineStr">
        <is>
          <t>Square hollow sections</t>
        </is>
      </c>
      <c r="C295" s="26" t="inlineStr">
        <is>
          <t>250x250x8.0</t>
        </is>
      </c>
      <c r="D295" s="27" t="n">
        <v>61.2</v>
      </c>
      <c r="E295" s="26" t="inlineStr">
        <is>
          <t>HS</t>
        </is>
      </c>
    </row>
    <row r="296">
      <c r="A296" s="26">
        <f>B296&amp;" - "&amp;C296</f>
        <v/>
      </c>
      <c r="B296" s="26" t="inlineStr">
        <is>
          <t>Square hollow sections</t>
        </is>
      </c>
      <c r="C296" s="26" t="inlineStr">
        <is>
          <t>250x250x10.0</t>
        </is>
      </c>
      <c r="D296" s="27" t="n">
        <v>76</v>
      </c>
      <c r="E296" s="26" t="inlineStr">
        <is>
          <t>HS</t>
        </is>
      </c>
    </row>
    <row r="297">
      <c r="A297" s="26">
        <f>B297&amp;" - "&amp;C297</f>
        <v/>
      </c>
      <c r="B297" s="26" t="inlineStr">
        <is>
          <t>Square hollow sections</t>
        </is>
      </c>
      <c r="C297" s="26" t="inlineStr">
        <is>
          <t>270x270x4.5</t>
        </is>
      </c>
      <c r="D297" s="27" t="n">
        <v>35.5</v>
      </c>
      <c r="E297" s="26" t="inlineStr">
        <is>
          <t>HS</t>
        </is>
      </c>
    </row>
    <row r="298">
      <c r="A298" s="26">
        <f>B298&amp;" - "&amp;C298</f>
        <v/>
      </c>
      <c r="B298" s="26" t="inlineStr">
        <is>
          <t>Square hollow sections</t>
        </is>
      </c>
      <c r="C298" s="26" t="inlineStr">
        <is>
          <t>270x270x6.0</t>
        </is>
      </c>
      <c r="D298" s="27" t="n">
        <v>47.1</v>
      </c>
      <c r="E298" s="26" t="inlineStr">
        <is>
          <t>HS</t>
        </is>
      </c>
    </row>
    <row r="299">
      <c r="A299" s="26">
        <f>B299&amp;" - "&amp;C299</f>
        <v/>
      </c>
      <c r="B299" s="26" t="inlineStr">
        <is>
          <t>Square hollow sections</t>
        </is>
      </c>
      <c r="C299" s="26" t="inlineStr">
        <is>
          <t>270x270x8.0</t>
        </is>
      </c>
      <c r="D299" s="27" t="n">
        <v>62.3</v>
      </c>
      <c r="E299" s="26" t="inlineStr">
        <is>
          <t>HS</t>
        </is>
      </c>
    </row>
    <row r="300">
      <c r="A300" s="26">
        <f>B300&amp;" - "&amp;C300</f>
        <v/>
      </c>
      <c r="B300" s="26" t="inlineStr">
        <is>
          <t>Square hollow sections</t>
        </is>
      </c>
      <c r="C300" s="26" t="inlineStr">
        <is>
          <t>270x270x10.0</t>
        </is>
      </c>
      <c r="D300" s="27" t="n">
        <v>77.40000000000001</v>
      </c>
      <c r="E300" s="26" t="inlineStr">
        <is>
          <t>HS</t>
        </is>
      </c>
    </row>
    <row r="301">
      <c r="A301" s="26">
        <f>B301&amp;" - "&amp;C301</f>
        <v/>
      </c>
      <c r="B301" s="26" t="inlineStr">
        <is>
          <t>Square hollow sections</t>
        </is>
      </c>
      <c r="C301" s="26" t="inlineStr">
        <is>
          <t>300x300x4.5</t>
        </is>
      </c>
      <c r="D301" s="27" t="n">
        <v>39</v>
      </c>
      <c r="E301" s="26" t="inlineStr">
        <is>
          <t>HS</t>
        </is>
      </c>
    </row>
    <row r="302">
      <c r="A302" s="26">
        <f>B302&amp;" - "&amp;C302</f>
        <v/>
      </c>
      <c r="B302" s="26" t="inlineStr">
        <is>
          <t>Square hollow sections</t>
        </is>
      </c>
      <c r="C302" s="26" t="inlineStr">
        <is>
          <t>300x300x6.0</t>
        </is>
      </c>
      <c r="D302" s="27" t="n">
        <v>51.8</v>
      </c>
      <c r="E302" s="26" t="inlineStr">
        <is>
          <t>HS</t>
        </is>
      </c>
    </row>
    <row r="303">
      <c r="A303" s="26">
        <f>B303&amp;" - "&amp;C303</f>
        <v/>
      </c>
      <c r="B303" s="26" t="inlineStr">
        <is>
          <t>Square hollow sections</t>
        </is>
      </c>
      <c r="C303" s="26" t="inlineStr">
        <is>
          <t>300x300x8.0</t>
        </is>
      </c>
      <c r="D303" s="27" t="n">
        <v>68.7</v>
      </c>
      <c r="E303" s="26" t="inlineStr">
        <is>
          <t>HS</t>
        </is>
      </c>
    </row>
    <row r="304">
      <c r="A304" s="26">
        <f>B304&amp;" - "&amp;C304</f>
        <v/>
      </c>
      <c r="B304" s="26" t="inlineStr">
        <is>
          <t>Square hollow sections</t>
        </is>
      </c>
      <c r="C304" s="26" t="inlineStr">
        <is>
          <t>300x300x10.0</t>
        </is>
      </c>
      <c r="D304" s="27" t="n">
        <v>85.3</v>
      </c>
      <c r="E304" s="26" t="inlineStr">
        <is>
          <t>HS</t>
        </is>
      </c>
    </row>
    <row r="305">
      <c r="A305" s="26">
        <f>B305&amp;" - "&amp;C305</f>
        <v/>
      </c>
      <c r="B305" s="26" t="inlineStr">
        <is>
          <t>Rectangular hollow sections</t>
        </is>
      </c>
      <c r="C305" s="26" t="inlineStr">
        <is>
          <t>60x40x3.0</t>
        </is>
      </c>
      <c r="D305" s="27" t="n">
        <v>4.48</v>
      </c>
      <c r="E305" s="26" t="inlineStr">
        <is>
          <t>HS</t>
        </is>
      </c>
    </row>
    <row r="306">
      <c r="A306" s="26">
        <f>B306&amp;" - "&amp;C306</f>
        <v/>
      </c>
      <c r="B306" s="26" t="inlineStr">
        <is>
          <t>Rectangular hollow sections</t>
        </is>
      </c>
      <c r="C306" s="26" t="inlineStr">
        <is>
          <t>60x40x3.5</t>
        </is>
      </c>
      <c r="D306" s="27" t="n">
        <v>5.18</v>
      </c>
      <c r="E306" s="26" t="inlineStr">
        <is>
          <t>HS</t>
        </is>
      </c>
    </row>
    <row r="307">
      <c r="A307" s="26">
        <f>B307&amp;" - "&amp;C307</f>
        <v/>
      </c>
      <c r="B307" s="26" t="inlineStr">
        <is>
          <t>Rectangular hollow sections</t>
        </is>
      </c>
      <c r="C307" s="26" t="inlineStr">
        <is>
          <t>60x40x4.0</t>
        </is>
      </c>
      <c r="D307" s="27" t="n">
        <v>5.87</v>
      </c>
      <c r="E307" s="26" t="inlineStr">
        <is>
          <t>HS</t>
        </is>
      </c>
    </row>
    <row r="308">
      <c r="A308" s="26">
        <f>B308&amp;" - "&amp;C308</f>
        <v/>
      </c>
      <c r="B308" s="26" t="inlineStr">
        <is>
          <t>Rectangular hollow sections</t>
        </is>
      </c>
      <c r="C308" s="26" t="inlineStr">
        <is>
          <t>60x40x4.5</t>
        </is>
      </c>
      <c r="D308" s="27" t="n">
        <v>6.55</v>
      </c>
      <c r="E308" s="26" t="inlineStr">
        <is>
          <t>HS</t>
        </is>
      </c>
    </row>
    <row r="309">
      <c r="A309" s="26">
        <f>B309&amp;" - "&amp;C309</f>
        <v/>
      </c>
      <c r="B309" s="26" t="inlineStr">
        <is>
          <t>Rectangular hollow sections</t>
        </is>
      </c>
      <c r="C309" s="26" t="inlineStr">
        <is>
          <t>76x38x3.0</t>
        </is>
      </c>
      <c r="D309" s="27" t="n">
        <v>5.18</v>
      </c>
      <c r="E309" s="26" t="inlineStr">
        <is>
          <t>HS</t>
        </is>
      </c>
    </row>
    <row r="310">
      <c r="A310" s="26">
        <f>B310&amp;" - "&amp;C310</f>
        <v/>
      </c>
      <c r="B310" s="26" t="inlineStr">
        <is>
          <t>Rectangular hollow sections</t>
        </is>
      </c>
      <c r="C310" s="26" t="inlineStr">
        <is>
          <t>76x38x3.5</t>
        </is>
      </c>
      <c r="D310" s="27" t="n">
        <v>6</v>
      </c>
      <c r="E310" s="26" t="inlineStr">
        <is>
          <t>HS</t>
        </is>
      </c>
    </row>
    <row r="311">
      <c r="A311" s="26">
        <f>B311&amp;" - "&amp;C311</f>
        <v/>
      </c>
      <c r="B311" s="26" t="inlineStr">
        <is>
          <t>Rectangular hollow sections</t>
        </is>
      </c>
      <c r="C311" s="26" t="inlineStr">
        <is>
          <t>76x38x4.0</t>
        </is>
      </c>
      <c r="D311" s="27" t="n">
        <v>6.81</v>
      </c>
      <c r="E311" s="26" t="inlineStr">
        <is>
          <t>HS</t>
        </is>
      </c>
    </row>
    <row r="312">
      <c r="A312" s="26">
        <f>B312&amp;" - "&amp;C312</f>
        <v/>
      </c>
      <c r="B312" s="26" t="inlineStr">
        <is>
          <t>Rectangular hollow sections</t>
        </is>
      </c>
      <c r="C312" s="26" t="inlineStr">
        <is>
          <t>76x38x4.5</t>
        </is>
      </c>
      <c r="D312" s="27" t="n">
        <v>7.6</v>
      </c>
      <c r="E312" s="26" t="inlineStr">
        <is>
          <t>HS</t>
        </is>
      </c>
    </row>
    <row r="313">
      <c r="A313" s="26">
        <f>B313&amp;" - "&amp;C313</f>
        <v/>
      </c>
      <c r="B313" s="26" t="inlineStr">
        <is>
          <t>Rectangular hollow sections</t>
        </is>
      </c>
      <c r="C313" s="26" t="inlineStr">
        <is>
          <t>76x50x3.0</t>
        </is>
      </c>
      <c r="D313" s="27" t="n">
        <v>5.7</v>
      </c>
      <c r="E313" s="26" t="inlineStr">
        <is>
          <t>HS</t>
        </is>
      </c>
    </row>
    <row r="314">
      <c r="A314" s="26">
        <f>B314&amp;" - "&amp;C314</f>
        <v/>
      </c>
      <c r="B314" s="26" t="inlineStr">
        <is>
          <t>Rectangular hollow sections</t>
        </is>
      </c>
      <c r="C314" s="26" t="inlineStr">
        <is>
          <t>76x50x3.5</t>
        </is>
      </c>
      <c r="D314" s="27" t="n">
        <v>6.6</v>
      </c>
      <c r="E314" s="26" t="inlineStr">
        <is>
          <t>HS</t>
        </is>
      </c>
    </row>
    <row r="315">
      <c r="A315" s="26">
        <f>B315&amp;" - "&amp;C315</f>
        <v/>
      </c>
      <c r="B315" s="26" t="inlineStr">
        <is>
          <t>Rectangular hollow sections</t>
        </is>
      </c>
      <c r="C315" s="26" t="inlineStr">
        <is>
          <t>76x50x4.0</t>
        </is>
      </c>
      <c r="D315" s="27" t="n">
        <v>7.5</v>
      </c>
      <c r="E315" s="26" t="inlineStr">
        <is>
          <t>HS</t>
        </is>
      </c>
    </row>
    <row r="316">
      <c r="A316" s="26">
        <f>B316&amp;" - "&amp;C316</f>
        <v/>
      </c>
      <c r="B316" s="26" t="inlineStr">
        <is>
          <t>Rectangular hollow sections</t>
        </is>
      </c>
      <c r="C316" s="26" t="inlineStr">
        <is>
          <t>76x50x4.5</t>
        </is>
      </c>
      <c r="D316" s="27" t="n">
        <v>8.380000000000001</v>
      </c>
      <c r="E316" s="26" t="inlineStr">
        <is>
          <t>HS</t>
        </is>
      </c>
    </row>
    <row r="317">
      <c r="A317" s="26">
        <f>B317&amp;" - "&amp;C317</f>
        <v/>
      </c>
      <c r="B317" s="26" t="inlineStr">
        <is>
          <t>Rectangular hollow sections</t>
        </is>
      </c>
      <c r="C317" s="26" t="inlineStr">
        <is>
          <t>100x50x3.0</t>
        </is>
      </c>
      <c r="D317" s="27" t="n">
        <v>6.81</v>
      </c>
      <c r="E317" s="26" t="inlineStr">
        <is>
          <t>HS</t>
        </is>
      </c>
    </row>
    <row r="318">
      <c r="A318" s="26">
        <f>B318&amp;" - "&amp;C318</f>
        <v/>
      </c>
      <c r="B318" s="26" t="inlineStr">
        <is>
          <t>Rectangular hollow sections</t>
        </is>
      </c>
      <c r="C318" s="26" t="inlineStr">
        <is>
          <t>100x50x3.5</t>
        </is>
      </c>
      <c r="D318" s="27" t="n">
        <v>7.9</v>
      </c>
      <c r="E318" s="26" t="inlineStr">
        <is>
          <t>HS</t>
        </is>
      </c>
    </row>
    <row r="319">
      <c r="A319" s="26">
        <f>B319&amp;" - "&amp;C319</f>
        <v/>
      </c>
      <c r="B319" s="26" t="inlineStr">
        <is>
          <t>Rectangular hollow sections</t>
        </is>
      </c>
      <c r="C319" s="26" t="inlineStr">
        <is>
          <t>100x50x4.0</t>
        </is>
      </c>
      <c r="D319" s="27" t="n">
        <v>8.98</v>
      </c>
      <c r="E319" s="26" t="inlineStr">
        <is>
          <t>HS</t>
        </is>
      </c>
    </row>
    <row r="320">
      <c r="A320" s="26">
        <f>B320&amp;" - "&amp;C320</f>
        <v/>
      </c>
      <c r="B320" s="26" t="inlineStr">
        <is>
          <t>Rectangular hollow sections</t>
        </is>
      </c>
      <c r="C320" s="26" t="inlineStr">
        <is>
          <t>100x50x4.5</t>
        </is>
      </c>
      <c r="D320" s="27" t="n">
        <v>10</v>
      </c>
      <c r="E320" s="26" t="inlineStr">
        <is>
          <t>HS</t>
        </is>
      </c>
    </row>
    <row r="321">
      <c r="A321" s="26">
        <f>B321&amp;" - "&amp;C321</f>
        <v/>
      </c>
      <c r="B321" s="26" t="inlineStr">
        <is>
          <t>Rectangular hollow sections</t>
        </is>
      </c>
      <c r="C321" s="26" t="inlineStr">
        <is>
          <t>100x50x5.0</t>
        </is>
      </c>
      <c r="D321" s="27" t="n">
        <v>11.1</v>
      </c>
      <c r="E321" s="26" t="inlineStr">
        <is>
          <t>HS</t>
        </is>
      </c>
    </row>
    <row r="322">
      <c r="A322" s="26">
        <f>B322&amp;" - "&amp;C322</f>
        <v/>
      </c>
      <c r="B322" s="26" t="inlineStr">
        <is>
          <t>Rectangular hollow sections</t>
        </is>
      </c>
      <c r="C322" s="26" t="inlineStr">
        <is>
          <t>120x60x3.0</t>
        </is>
      </c>
      <c r="D322" s="27" t="n">
        <v>8.23</v>
      </c>
      <c r="E322" s="26" t="inlineStr">
        <is>
          <t>HS</t>
        </is>
      </c>
    </row>
    <row r="323">
      <c r="A323" s="26">
        <f>B323&amp;" - "&amp;C323</f>
        <v/>
      </c>
      <c r="B323" s="26" t="inlineStr">
        <is>
          <t>Rectangular hollow sections</t>
        </is>
      </c>
      <c r="C323" s="26" t="inlineStr">
        <is>
          <t>120x60x3.5</t>
        </is>
      </c>
      <c r="D323" s="27" t="n">
        <v>9.56</v>
      </c>
      <c r="E323" s="26" t="inlineStr">
        <is>
          <t>HS</t>
        </is>
      </c>
    </row>
    <row r="324">
      <c r="A324" s="26">
        <f>B324&amp;" - "&amp;C324</f>
        <v/>
      </c>
      <c r="B324" s="26" t="inlineStr">
        <is>
          <t>Rectangular hollow sections</t>
        </is>
      </c>
      <c r="C324" s="26" t="inlineStr">
        <is>
          <t>120x60x4.0</t>
        </is>
      </c>
      <c r="D324" s="27" t="n">
        <v>10.9</v>
      </c>
      <c r="E324" s="26" t="inlineStr">
        <is>
          <t>HS</t>
        </is>
      </c>
    </row>
    <row r="325">
      <c r="A325" s="26">
        <f>B325&amp;" - "&amp;C325</f>
        <v/>
      </c>
      <c r="B325" s="26" t="inlineStr">
        <is>
          <t>Rectangular hollow sections</t>
        </is>
      </c>
      <c r="C325" s="26" t="inlineStr">
        <is>
          <t>120x60x4.5</t>
        </is>
      </c>
      <c r="D325" s="27" t="n">
        <v>12.2</v>
      </c>
      <c r="E325" s="26" t="inlineStr">
        <is>
          <t>HS</t>
        </is>
      </c>
    </row>
    <row r="326">
      <c r="A326" s="26">
        <f>B326&amp;" - "&amp;C326</f>
        <v/>
      </c>
      <c r="B326" s="26" t="inlineStr">
        <is>
          <t>Rectangular hollow sections</t>
        </is>
      </c>
      <c r="C326" s="26" t="inlineStr">
        <is>
          <t>120x60x5.0</t>
        </is>
      </c>
      <c r="D326" s="27" t="n">
        <v>13.5</v>
      </c>
      <c r="E326" s="26" t="inlineStr">
        <is>
          <t>HS</t>
        </is>
      </c>
    </row>
    <row r="327">
      <c r="A327" s="26">
        <f>B327&amp;" - "&amp;C327</f>
        <v/>
      </c>
      <c r="B327" s="26" t="inlineStr">
        <is>
          <t>Rectangular hollow sections</t>
        </is>
      </c>
      <c r="C327" s="26" t="inlineStr">
        <is>
          <t>120x60x6.0</t>
        </is>
      </c>
      <c r="D327" s="27" t="n">
        <v>16</v>
      </c>
      <c r="E327" s="26" t="inlineStr">
        <is>
          <t>HS</t>
        </is>
      </c>
    </row>
    <row r="328">
      <c r="A328" s="26">
        <f>B328&amp;" - "&amp;C328</f>
        <v/>
      </c>
      <c r="B328" s="26" t="inlineStr">
        <is>
          <t>Rectangular hollow sections</t>
        </is>
      </c>
      <c r="C328" s="26" t="inlineStr">
        <is>
          <t>160x80x3.0</t>
        </is>
      </c>
      <c r="D328" s="27" t="n">
        <v>11.1</v>
      </c>
      <c r="E328" s="26" t="inlineStr">
        <is>
          <t>HS</t>
        </is>
      </c>
    </row>
    <row r="329">
      <c r="A329" s="26">
        <f>B329&amp;" - "&amp;C329</f>
        <v/>
      </c>
      <c r="B329" s="26" t="inlineStr">
        <is>
          <t>Rectangular hollow sections</t>
        </is>
      </c>
      <c r="C329" s="26" t="inlineStr">
        <is>
          <t>160x80x3.5</t>
        </is>
      </c>
      <c r="D329" s="27" t="n">
        <v>12.9</v>
      </c>
      <c r="E329" s="26" t="inlineStr">
        <is>
          <t>HS</t>
        </is>
      </c>
    </row>
    <row r="330">
      <c r="A330" s="26">
        <f>B330&amp;" - "&amp;C330</f>
        <v/>
      </c>
      <c r="B330" s="26" t="inlineStr">
        <is>
          <t>Rectangular hollow sections</t>
        </is>
      </c>
      <c r="C330" s="26" t="inlineStr">
        <is>
          <t>160x80x4.0</t>
        </is>
      </c>
      <c r="D330" s="27" t="n">
        <v>14.6</v>
      </c>
      <c r="E330" s="26" t="inlineStr">
        <is>
          <t>HS</t>
        </is>
      </c>
    </row>
    <row r="331">
      <c r="A331" s="26">
        <f>B331&amp;" - "&amp;C331</f>
        <v/>
      </c>
      <c r="B331" s="26" t="inlineStr">
        <is>
          <t>Rectangular hollow sections</t>
        </is>
      </c>
      <c r="C331" s="26" t="inlineStr">
        <is>
          <t>160x80x4.5</t>
        </is>
      </c>
      <c r="D331" s="27" t="n">
        <v>16.4</v>
      </c>
      <c r="E331" s="26" t="inlineStr">
        <is>
          <t>HS</t>
        </is>
      </c>
    </row>
    <row r="332">
      <c r="A332" s="26">
        <f>B332&amp;" - "&amp;C332</f>
        <v/>
      </c>
      <c r="B332" s="26" t="inlineStr">
        <is>
          <t>Rectangular hollow sections</t>
        </is>
      </c>
      <c r="C332" s="26" t="inlineStr">
        <is>
          <t>160x80x5.0</t>
        </is>
      </c>
      <c r="D332" s="27" t="n">
        <v>18.2</v>
      </c>
      <c r="E332" s="26" t="inlineStr">
        <is>
          <t>HS</t>
        </is>
      </c>
    </row>
    <row r="333">
      <c r="A333" s="26">
        <f>B333&amp;" - "&amp;C333</f>
        <v/>
      </c>
      <c r="B333" s="26" t="inlineStr">
        <is>
          <t>Rectangular hollow sections</t>
        </is>
      </c>
      <c r="C333" s="26" t="inlineStr">
        <is>
          <t>160x80x6.0</t>
        </is>
      </c>
      <c r="D333" s="27" t="n">
        <v>21.7</v>
      </c>
      <c r="E333" s="26" t="inlineStr">
        <is>
          <t>HS</t>
        </is>
      </c>
    </row>
    <row r="334">
      <c r="A334" s="26">
        <f>B334&amp;" - "&amp;C334</f>
        <v/>
      </c>
      <c r="B334" s="26" t="inlineStr">
        <is>
          <t>Rectangular hollow sections</t>
        </is>
      </c>
      <c r="C334" s="26" t="inlineStr">
        <is>
          <t>203x102x3.5</t>
        </is>
      </c>
      <c r="D334" s="27" t="n">
        <v>16.4</v>
      </c>
      <c r="E334" s="26" t="inlineStr">
        <is>
          <t>HS</t>
        </is>
      </c>
    </row>
    <row r="335">
      <c r="A335" s="26">
        <f>B335&amp;" - "&amp;C335</f>
        <v/>
      </c>
      <c r="B335" s="26" t="inlineStr">
        <is>
          <t>Rectangular hollow sections</t>
        </is>
      </c>
      <c r="C335" s="26" t="inlineStr">
        <is>
          <t>203x102x4.5</t>
        </is>
      </c>
      <c r="D335" s="27" t="n">
        <v>21</v>
      </c>
      <c r="E335" s="26" t="inlineStr">
        <is>
          <t>HS</t>
        </is>
      </c>
    </row>
    <row r="336">
      <c r="A336" s="26">
        <f>B336&amp;" - "&amp;C336</f>
        <v/>
      </c>
      <c r="B336" s="26" t="inlineStr">
        <is>
          <t>Rectangular hollow sections</t>
        </is>
      </c>
      <c r="C336" s="26" t="inlineStr">
        <is>
          <t>203x102x6.0</t>
        </is>
      </c>
      <c r="D336" s="27" t="n">
        <v>27.8</v>
      </c>
      <c r="E336" s="26" t="inlineStr">
        <is>
          <t>HS</t>
        </is>
      </c>
    </row>
    <row r="337">
      <c r="A337" s="26">
        <f>B337&amp;" - "&amp;C337</f>
        <v/>
      </c>
      <c r="B337" s="26" t="inlineStr">
        <is>
          <t>Rectangular hollow sections</t>
        </is>
      </c>
      <c r="C337" s="26" t="inlineStr">
        <is>
          <t>203x102x8.0</t>
        </is>
      </c>
      <c r="D337" s="27" t="n">
        <v>36.6</v>
      </c>
      <c r="E337" s="26" t="inlineStr">
        <is>
          <t>HS</t>
        </is>
      </c>
    </row>
    <row r="338">
      <c r="A338" s="26">
        <f>B338&amp;" - "&amp;C338</f>
        <v/>
      </c>
      <c r="B338" s="26" t="inlineStr">
        <is>
          <t>Rectangular hollow sections</t>
        </is>
      </c>
      <c r="C338" s="26" t="inlineStr">
        <is>
          <t>203x102x10.0</t>
        </is>
      </c>
      <c r="D338" s="27" t="n">
        <v>45.3</v>
      </c>
      <c r="E338" s="26" t="inlineStr">
        <is>
          <t>HS</t>
        </is>
      </c>
    </row>
    <row r="339">
      <c r="A339" s="26">
        <f>B339&amp;" - "&amp;C339</f>
        <v/>
      </c>
      <c r="B339" s="26" t="inlineStr">
        <is>
          <t>Rectangular hollow sections</t>
        </is>
      </c>
      <c r="C339" s="26" t="inlineStr">
        <is>
          <t>200x150x3.5</t>
        </is>
      </c>
      <c r="D339" s="27" t="n">
        <v>18.6</v>
      </c>
      <c r="E339" s="26" t="inlineStr">
        <is>
          <t>HS</t>
        </is>
      </c>
    </row>
    <row r="340">
      <c r="A340" s="26">
        <f>B340&amp;" - "&amp;C340</f>
        <v/>
      </c>
      <c r="B340" s="26" t="inlineStr">
        <is>
          <t>Rectangular hollow sections</t>
        </is>
      </c>
      <c r="C340" s="26" t="inlineStr">
        <is>
          <t>200x150x4.5</t>
        </is>
      </c>
      <c r="D340" s="27" t="n">
        <v>23.8</v>
      </c>
      <c r="E340" s="26" t="inlineStr">
        <is>
          <t>HS</t>
        </is>
      </c>
    </row>
    <row r="341">
      <c r="A341" s="26">
        <f>B341&amp;" - "&amp;C341</f>
        <v/>
      </c>
      <c r="B341" s="26" t="inlineStr">
        <is>
          <t>Rectangular hollow sections</t>
        </is>
      </c>
      <c r="C341" s="26" t="inlineStr">
        <is>
          <t>200x150x6.0</t>
        </is>
      </c>
      <c r="D341" s="27" t="n">
        <v>31.5</v>
      </c>
      <c r="E341" s="26" t="inlineStr">
        <is>
          <t>HS</t>
        </is>
      </c>
    </row>
    <row r="342">
      <c r="A342" s="26">
        <f>B342&amp;" - "&amp;C342</f>
        <v/>
      </c>
      <c r="B342" s="26" t="inlineStr">
        <is>
          <t>Rectangular hollow sections</t>
        </is>
      </c>
      <c r="C342" s="26" t="inlineStr">
        <is>
          <t>200x150x8.0</t>
        </is>
      </c>
      <c r="D342" s="27" t="n">
        <v>41.6</v>
      </c>
      <c r="E342" s="26" t="inlineStr">
        <is>
          <t>HS</t>
        </is>
      </c>
    </row>
    <row r="343">
      <c r="A343" s="26">
        <f>B343&amp;" - "&amp;C343</f>
        <v/>
      </c>
      <c r="B343" s="26" t="inlineStr">
        <is>
          <t>Rectangular hollow sections</t>
        </is>
      </c>
      <c r="C343" s="26" t="inlineStr">
        <is>
          <t>200x150x10.0</t>
        </is>
      </c>
      <c r="D343" s="27" t="n">
        <v>51.6</v>
      </c>
      <c r="E343" s="26" t="inlineStr">
        <is>
          <t>HS</t>
        </is>
      </c>
    </row>
    <row r="344">
      <c r="A344" s="26">
        <f>B344&amp;" - "&amp;C344</f>
        <v/>
      </c>
      <c r="B344" s="26" t="inlineStr">
        <is>
          <t>Rectangular hollow sections</t>
        </is>
      </c>
      <c r="C344" s="26" t="inlineStr">
        <is>
          <t>250x100x3.5</t>
        </is>
      </c>
      <c r="D344" s="27" t="n">
        <v>18.6</v>
      </c>
      <c r="E344" s="26" t="inlineStr">
        <is>
          <t>HS</t>
        </is>
      </c>
    </row>
    <row r="345">
      <c r="A345" s="26">
        <f>B345&amp;" - "&amp;C345</f>
        <v/>
      </c>
      <c r="B345" s="26" t="inlineStr">
        <is>
          <t>Rectangular hollow sections</t>
        </is>
      </c>
      <c r="C345" s="26" t="inlineStr">
        <is>
          <t>250x100x4.5</t>
        </is>
      </c>
      <c r="D345" s="27" t="n">
        <v>23.8</v>
      </c>
      <c r="E345" s="26" t="inlineStr">
        <is>
          <t>HS</t>
        </is>
      </c>
    </row>
    <row r="346">
      <c r="A346" s="26">
        <f>B346&amp;" - "&amp;C346</f>
        <v/>
      </c>
      <c r="B346" s="26" t="inlineStr">
        <is>
          <t>Rectangular hollow sections</t>
        </is>
      </c>
      <c r="C346" s="26" t="inlineStr">
        <is>
          <t>250x100x6.0</t>
        </is>
      </c>
      <c r="D346" s="27" t="n">
        <v>31.5</v>
      </c>
      <c r="E346" s="26" t="inlineStr">
        <is>
          <t>HS</t>
        </is>
      </c>
    </row>
    <row r="347">
      <c r="A347" s="26">
        <f>B347&amp;" - "&amp;C347</f>
        <v/>
      </c>
      <c r="B347" s="26" t="inlineStr">
        <is>
          <t>Rectangular hollow sections</t>
        </is>
      </c>
      <c r="C347" s="26" t="inlineStr">
        <is>
          <t>250x100x8.0</t>
        </is>
      </c>
      <c r="D347" s="27" t="n">
        <v>41.6</v>
      </c>
      <c r="E347" s="26" t="inlineStr">
        <is>
          <t>HS</t>
        </is>
      </c>
    </row>
    <row r="348">
      <c r="A348" s="26">
        <f>B348&amp;" - "&amp;C348</f>
        <v/>
      </c>
      <c r="B348" s="26" t="inlineStr">
        <is>
          <t>Rectangular hollow sections</t>
        </is>
      </c>
      <c r="C348" s="26" t="inlineStr">
        <is>
          <t>250x100x10.0</t>
        </is>
      </c>
      <c r="D348" s="27" t="n">
        <v>51.6</v>
      </c>
      <c r="E348" s="26" t="inlineStr">
        <is>
          <t>HS</t>
        </is>
      </c>
    </row>
    <row r="349">
      <c r="A349" s="26">
        <f>B349&amp;" - "&amp;C349</f>
        <v/>
      </c>
      <c r="B349" s="26" t="inlineStr">
        <is>
          <t>Rectangular hollow sections</t>
        </is>
      </c>
      <c r="C349" s="26" t="inlineStr">
        <is>
          <t>300x150x4.5</t>
        </is>
      </c>
      <c r="D349" s="27" t="n">
        <v>29.8</v>
      </c>
      <c r="E349" s="26" t="inlineStr">
        <is>
          <t>HS</t>
        </is>
      </c>
    </row>
    <row r="350">
      <c r="A350" s="26">
        <f>B350&amp;" - "&amp;C350</f>
        <v/>
      </c>
      <c r="B350" s="26" t="inlineStr">
        <is>
          <t>Rectangular hollow sections</t>
        </is>
      </c>
      <c r="C350" s="26" t="inlineStr">
        <is>
          <t>300x150x6.0</t>
        </is>
      </c>
      <c r="D350" s="27" t="n">
        <v>39.5</v>
      </c>
      <c r="E350" s="26" t="inlineStr">
        <is>
          <t>HS</t>
        </is>
      </c>
    </row>
    <row r="351">
      <c r="A351" s="26">
        <f>B351&amp;" - "&amp;C351</f>
        <v/>
      </c>
      <c r="B351" s="26" t="inlineStr">
        <is>
          <t>Rectangular hollow sections</t>
        </is>
      </c>
      <c r="C351" s="26" t="inlineStr">
        <is>
          <t>300x150x8.0</t>
        </is>
      </c>
      <c r="D351" s="27" t="n">
        <v>52.3</v>
      </c>
      <c r="E351" s="26" t="inlineStr">
        <is>
          <t>HS</t>
        </is>
      </c>
    </row>
    <row r="352">
      <c r="A352" s="26">
        <f>B352&amp;" - "&amp;C352</f>
        <v/>
      </c>
      <c r="B352" s="26" t="inlineStr">
        <is>
          <t>Rectangular hollow sections</t>
        </is>
      </c>
      <c r="C352" s="26" t="inlineStr">
        <is>
          <t>300x150x10.0</t>
        </is>
      </c>
      <c r="D352" s="27" t="n">
        <v>64.90000000000001</v>
      </c>
      <c r="E352" s="26" t="inlineStr">
        <is>
          <t>HS</t>
        </is>
      </c>
    </row>
    <row r="353">
      <c r="A353" s="26">
        <f>B353&amp;" - "&amp;C353</f>
        <v/>
      </c>
      <c r="B353" s="26" t="inlineStr">
        <is>
          <t>Rectangular hollow sections</t>
        </is>
      </c>
      <c r="C353" s="26" t="inlineStr">
        <is>
          <t>320x220x4.5</t>
        </is>
      </c>
      <c r="D353" s="27" t="n">
        <v>35.5</v>
      </c>
      <c r="E353" s="26" t="inlineStr">
        <is>
          <t>HS</t>
        </is>
      </c>
    </row>
    <row r="354">
      <c r="A354" s="26">
        <f>B354&amp;" - "&amp;C354</f>
        <v/>
      </c>
      <c r="B354" s="26" t="inlineStr">
        <is>
          <t>Rectangular hollow sections</t>
        </is>
      </c>
      <c r="C354" s="26" t="inlineStr">
        <is>
          <t>320x220x6.0</t>
        </is>
      </c>
      <c r="D354" s="27" t="n">
        <v>47.1</v>
      </c>
      <c r="E354" s="26" t="inlineStr">
        <is>
          <t>HS</t>
        </is>
      </c>
    </row>
    <row r="355">
      <c r="A355" s="26">
        <f>B355&amp;" - "&amp;C355</f>
        <v/>
      </c>
      <c r="B355" s="26" t="inlineStr">
        <is>
          <t>Rectangular hollow sections</t>
        </is>
      </c>
      <c r="C355" s="26" t="inlineStr">
        <is>
          <t>320x220x8.0</t>
        </is>
      </c>
      <c r="D355" s="27" t="n">
        <v>62.3</v>
      </c>
      <c r="E355" s="26" t="inlineStr">
        <is>
          <t>HS</t>
        </is>
      </c>
    </row>
    <row r="356">
      <c r="A356" s="26">
        <f>B356&amp;" - "&amp;C356</f>
        <v/>
      </c>
      <c r="B356" s="26" t="inlineStr">
        <is>
          <t>Rectangular hollow sections</t>
        </is>
      </c>
      <c r="C356" s="26" t="inlineStr">
        <is>
          <t>320x220x10.0</t>
        </is>
      </c>
      <c r="D356" s="27" t="n">
        <v>77.40000000000001</v>
      </c>
      <c r="E356" s="26" t="inlineStr">
        <is>
          <t>HS</t>
        </is>
      </c>
    </row>
    <row r="357">
      <c r="A357" s="26">
        <f>B357&amp;" - "&amp;C357</f>
        <v/>
      </c>
      <c r="B357" s="26" t="inlineStr">
        <is>
          <t>Rectangular hollow sections</t>
        </is>
      </c>
      <c r="C357" s="26" t="inlineStr">
        <is>
          <t>340x200x4.5</t>
        </is>
      </c>
      <c r="D357" s="27" t="n">
        <v>35.5</v>
      </c>
      <c r="E357" s="26" t="inlineStr">
        <is>
          <t>HS</t>
        </is>
      </c>
    </row>
    <row r="358">
      <c r="A358" s="26">
        <f>B358&amp;" - "&amp;C358</f>
        <v/>
      </c>
      <c r="B358" s="26" t="inlineStr">
        <is>
          <t>Rectangular hollow sections</t>
        </is>
      </c>
      <c r="C358" s="26" t="inlineStr">
        <is>
          <t>340x200x6.0</t>
        </is>
      </c>
      <c r="D358" s="27" t="n">
        <v>47.1</v>
      </c>
      <c r="E358" s="26" t="inlineStr">
        <is>
          <t>HS</t>
        </is>
      </c>
    </row>
    <row r="359">
      <c r="A359" s="26">
        <f>B359&amp;" - "&amp;C359</f>
        <v/>
      </c>
      <c r="B359" s="26" t="inlineStr">
        <is>
          <t>Rectangular hollow sections</t>
        </is>
      </c>
      <c r="C359" s="26" t="inlineStr">
        <is>
          <t>340x200x8.0</t>
        </is>
      </c>
      <c r="D359" s="27" t="n">
        <v>62.3</v>
      </c>
      <c r="E359" s="26" t="inlineStr">
        <is>
          <t>HS</t>
        </is>
      </c>
    </row>
    <row r="360">
      <c r="A360" s="26">
        <f>B360&amp;" - "&amp;C360</f>
        <v/>
      </c>
      <c r="B360" s="26" t="inlineStr">
        <is>
          <t>Rectangular hollow sections</t>
        </is>
      </c>
      <c r="C360" s="26" t="inlineStr">
        <is>
          <t>340x200x10.0</t>
        </is>
      </c>
      <c r="D360" s="27" t="n">
        <v>77.40000000000001</v>
      </c>
      <c r="E360" s="26" t="inlineStr">
        <is>
          <t>HS</t>
        </is>
      </c>
    </row>
    <row r="361">
      <c r="A361" s="26">
        <f>B361&amp;" - "&amp;C361</f>
        <v/>
      </c>
      <c r="B361" s="26" t="inlineStr">
        <is>
          <t>CF Lipped channels</t>
        </is>
      </c>
      <c r="C361" s="26" t="inlineStr">
        <is>
          <t>75x50x20x2.0</t>
        </is>
      </c>
      <c r="D361" s="27" t="n">
        <v>3.14</v>
      </c>
      <c r="E361" s="26" t="inlineStr">
        <is>
          <t>CR</t>
        </is>
      </c>
    </row>
    <row r="362">
      <c r="A362" s="26">
        <f>B362&amp;" - "&amp;C362</f>
        <v/>
      </c>
      <c r="B362" s="26" t="inlineStr">
        <is>
          <t>CF Lipped channels</t>
        </is>
      </c>
      <c r="C362" s="26" t="inlineStr">
        <is>
          <t>75x50x20x2.5</t>
        </is>
      </c>
      <c r="D362" s="27" t="n">
        <v>3.85</v>
      </c>
      <c r="E362" s="26" t="inlineStr">
        <is>
          <t>CR</t>
        </is>
      </c>
    </row>
    <row r="363">
      <c r="A363" s="26">
        <f>B363&amp;" - "&amp;C363</f>
        <v/>
      </c>
      <c r="B363" s="26" t="inlineStr">
        <is>
          <t>CF Lipped channels</t>
        </is>
      </c>
      <c r="C363" s="26" t="inlineStr">
        <is>
          <t>75x50x20x3.0</t>
        </is>
      </c>
      <c r="D363" s="27" t="n">
        <v>4.54</v>
      </c>
      <c r="E363" s="26" t="inlineStr">
        <is>
          <t>CR</t>
        </is>
      </c>
    </row>
    <row r="364">
      <c r="A364" s="26">
        <f>B364&amp;" - "&amp;C364</f>
        <v/>
      </c>
      <c r="B364" s="26" t="inlineStr">
        <is>
          <t>CF Lipped channels</t>
        </is>
      </c>
      <c r="C364" s="26" t="inlineStr">
        <is>
          <t>100x50x20x2.0</t>
        </is>
      </c>
      <c r="D364" s="27" t="n">
        <v>3.53</v>
      </c>
      <c r="E364" s="26" t="inlineStr">
        <is>
          <t>CR</t>
        </is>
      </c>
    </row>
    <row r="365">
      <c r="A365" s="26">
        <f>B365&amp;" - "&amp;C365</f>
        <v/>
      </c>
      <c r="B365" s="26" t="inlineStr">
        <is>
          <t>CF Lipped channels</t>
        </is>
      </c>
      <c r="C365" s="26" t="inlineStr">
        <is>
          <t>100x50x20x2.5</t>
        </is>
      </c>
      <c r="D365" s="27" t="n">
        <v>4.35</v>
      </c>
      <c r="E365" s="26" t="inlineStr">
        <is>
          <t>CR</t>
        </is>
      </c>
    </row>
    <row r="366">
      <c r="A366" s="26">
        <f>B366&amp;" - "&amp;C366</f>
        <v/>
      </c>
      <c r="B366" s="26" t="inlineStr">
        <is>
          <t>CF Lipped channels</t>
        </is>
      </c>
      <c r="C366" s="26" t="inlineStr">
        <is>
          <t>100x50x20x3.0</t>
        </is>
      </c>
      <c r="D366" s="27" t="n">
        <v>5.13</v>
      </c>
      <c r="E366" s="26" t="inlineStr">
        <is>
          <t>CR</t>
        </is>
      </c>
    </row>
    <row r="367">
      <c r="A367" s="26">
        <f>B367&amp;" - "&amp;C367</f>
        <v/>
      </c>
      <c r="B367" s="26" t="inlineStr">
        <is>
          <t>CF Lipped channels</t>
        </is>
      </c>
      <c r="C367" s="26" t="inlineStr">
        <is>
          <t>100x75x20x2.0</t>
        </is>
      </c>
      <c r="D367" s="27" t="n">
        <v>4.32</v>
      </c>
      <c r="E367" s="26" t="inlineStr">
        <is>
          <t>CR</t>
        </is>
      </c>
    </row>
    <row r="368">
      <c r="A368" s="26">
        <f>B368&amp;" - "&amp;C368</f>
        <v/>
      </c>
      <c r="B368" s="26" t="inlineStr">
        <is>
          <t>CF Lipped channels</t>
        </is>
      </c>
      <c r="C368" s="26" t="inlineStr">
        <is>
          <t>100x75x20x2.5</t>
        </is>
      </c>
      <c r="D368" s="27" t="n">
        <v>5.33</v>
      </c>
      <c r="E368" s="26" t="inlineStr">
        <is>
          <t>CR</t>
        </is>
      </c>
    </row>
    <row r="369">
      <c r="A369" s="26">
        <f>B369&amp;" - "&amp;C369</f>
        <v/>
      </c>
      <c r="B369" s="26" t="inlineStr">
        <is>
          <t>CF Lipped channels</t>
        </is>
      </c>
      <c r="C369" s="26" t="inlineStr">
        <is>
          <t>100x75x20x3.0</t>
        </is>
      </c>
      <c r="D369" s="27" t="n">
        <v>6.3</v>
      </c>
      <c r="E369" s="26" t="inlineStr">
        <is>
          <t>CR</t>
        </is>
      </c>
    </row>
    <row r="370">
      <c r="A370" s="26">
        <f>B370&amp;" - "&amp;C370</f>
        <v/>
      </c>
      <c r="B370" s="26" t="inlineStr">
        <is>
          <t>CF Lipped channels</t>
        </is>
      </c>
      <c r="C370" s="26" t="inlineStr">
        <is>
          <t>125x50x20x2.0</t>
        </is>
      </c>
      <c r="D370" s="27" t="n">
        <v>3.93</v>
      </c>
      <c r="E370" s="26" t="inlineStr">
        <is>
          <t>CR</t>
        </is>
      </c>
    </row>
    <row r="371">
      <c r="A371" s="26">
        <f>B371&amp;" - "&amp;C371</f>
        <v/>
      </c>
      <c r="B371" s="26" t="inlineStr">
        <is>
          <t>CF Lipped channels</t>
        </is>
      </c>
      <c r="C371" s="26" t="inlineStr">
        <is>
          <t>125x50x20x2.5</t>
        </is>
      </c>
      <c r="D371" s="27" t="n">
        <v>4.84</v>
      </c>
      <c r="E371" s="26" t="inlineStr">
        <is>
          <t>CR</t>
        </is>
      </c>
    </row>
    <row r="372">
      <c r="A372" s="26">
        <f>B372&amp;" - "&amp;C372</f>
        <v/>
      </c>
      <c r="B372" s="26" t="inlineStr">
        <is>
          <t>CF Lipped channels</t>
        </is>
      </c>
      <c r="C372" s="26" t="inlineStr">
        <is>
          <t>125x50x20x3.0</t>
        </is>
      </c>
      <c r="D372" s="27" t="n">
        <v>5.72</v>
      </c>
      <c r="E372" s="26" t="inlineStr">
        <is>
          <t>CR</t>
        </is>
      </c>
    </row>
    <row r="373">
      <c r="A373" s="26">
        <f>B373&amp;" - "&amp;C373</f>
        <v/>
      </c>
      <c r="B373" s="26" t="inlineStr">
        <is>
          <t>CF Lipped channels</t>
        </is>
      </c>
      <c r="C373" s="26" t="inlineStr">
        <is>
          <t>125x65x20x2.0</t>
        </is>
      </c>
      <c r="D373" s="27" t="n">
        <v>4.4</v>
      </c>
      <c r="E373" s="26" t="inlineStr">
        <is>
          <t>CR</t>
        </is>
      </c>
    </row>
    <row r="374">
      <c r="A374" s="26">
        <f>B374&amp;" - "&amp;C374</f>
        <v/>
      </c>
      <c r="B374" s="26" t="inlineStr">
        <is>
          <t>CF Lipped channels</t>
        </is>
      </c>
      <c r="C374" s="26" t="inlineStr">
        <is>
          <t>125x65x20x2.5</t>
        </is>
      </c>
      <c r="D374" s="27" t="n">
        <v>5.42</v>
      </c>
      <c r="E374" s="26" t="inlineStr">
        <is>
          <t>CR</t>
        </is>
      </c>
    </row>
    <row r="375">
      <c r="A375" s="26">
        <f>B375&amp;" - "&amp;C375</f>
        <v/>
      </c>
      <c r="B375" s="26" t="inlineStr">
        <is>
          <t>CF Lipped channels</t>
        </is>
      </c>
      <c r="C375" s="26" t="inlineStr">
        <is>
          <t>125x65x20x3.0</t>
        </is>
      </c>
      <c r="D375" s="27" t="n">
        <v>6.42</v>
      </c>
      <c r="E375" s="26" t="inlineStr">
        <is>
          <t>CR</t>
        </is>
      </c>
    </row>
    <row r="376">
      <c r="A376" s="26">
        <f>B376&amp;" - "&amp;C376</f>
        <v/>
      </c>
      <c r="B376" s="26" t="inlineStr">
        <is>
          <t>CF Lipped channels</t>
        </is>
      </c>
      <c r="C376" s="26" t="inlineStr">
        <is>
          <t>125x75x20x2.0</t>
        </is>
      </c>
      <c r="D376" s="27" t="n">
        <v>4.71</v>
      </c>
      <c r="E376" s="26" t="inlineStr">
        <is>
          <t>CR</t>
        </is>
      </c>
    </row>
    <row r="377">
      <c r="A377" s="26">
        <f>B377&amp;" - "&amp;C377</f>
        <v/>
      </c>
      <c r="B377" s="26" t="inlineStr">
        <is>
          <t>CF Lipped channels</t>
        </is>
      </c>
      <c r="C377" s="26" t="inlineStr">
        <is>
          <t>125x75x20x2.5</t>
        </is>
      </c>
      <c r="D377" s="27" t="n">
        <v>5.82</v>
      </c>
      <c r="E377" s="26" t="inlineStr">
        <is>
          <t>CR</t>
        </is>
      </c>
    </row>
    <row r="378">
      <c r="A378" s="26">
        <f>B378&amp;" - "&amp;C378</f>
        <v/>
      </c>
      <c r="B378" s="26" t="inlineStr">
        <is>
          <t>CF Lipped channels</t>
        </is>
      </c>
      <c r="C378" s="26" t="inlineStr">
        <is>
          <t>125x75x20x3.0</t>
        </is>
      </c>
      <c r="D378" s="27" t="n">
        <v>6.89</v>
      </c>
      <c r="E378" s="26" t="inlineStr">
        <is>
          <t>CR</t>
        </is>
      </c>
    </row>
    <row r="379">
      <c r="A379" s="26">
        <f>B379&amp;" - "&amp;C379</f>
        <v/>
      </c>
      <c r="B379" s="26" t="inlineStr">
        <is>
          <t>CF Lipped channels</t>
        </is>
      </c>
      <c r="C379" s="26" t="inlineStr">
        <is>
          <t>150x50x20x2.0</t>
        </is>
      </c>
      <c r="D379" s="27" t="n">
        <v>4.32</v>
      </c>
      <c r="E379" s="26" t="inlineStr">
        <is>
          <t>CR</t>
        </is>
      </c>
    </row>
    <row r="380">
      <c r="A380" s="26">
        <f>B380&amp;" - "&amp;C380</f>
        <v/>
      </c>
      <c r="B380" s="26" t="inlineStr">
        <is>
          <t>CF Lipped channels</t>
        </is>
      </c>
      <c r="C380" s="26" t="inlineStr">
        <is>
          <t>150x50x20x2.5</t>
        </is>
      </c>
      <c r="D380" s="27" t="n">
        <v>5.33</v>
      </c>
      <c r="E380" s="26" t="inlineStr">
        <is>
          <t>CR</t>
        </is>
      </c>
    </row>
    <row r="381">
      <c r="A381" s="26">
        <f>B381&amp;" - "&amp;C381</f>
        <v/>
      </c>
      <c r="B381" s="26" t="inlineStr">
        <is>
          <t>CF Lipped channels</t>
        </is>
      </c>
      <c r="C381" s="26" t="inlineStr">
        <is>
          <t>150x50x20x3.0</t>
        </is>
      </c>
      <c r="D381" s="27" t="n">
        <v>6.3</v>
      </c>
      <c r="E381" s="26" t="inlineStr">
        <is>
          <t>CR</t>
        </is>
      </c>
    </row>
    <row r="382">
      <c r="A382" s="26">
        <f>B382&amp;" - "&amp;C382</f>
        <v/>
      </c>
      <c r="B382" s="26" t="inlineStr">
        <is>
          <t>CF Lipped channels</t>
        </is>
      </c>
      <c r="C382" s="26" t="inlineStr">
        <is>
          <t>150x65x20x2.0</t>
        </is>
      </c>
      <c r="D382" s="27" t="n">
        <v>4.79</v>
      </c>
      <c r="E382" s="26" t="inlineStr">
        <is>
          <t>CR</t>
        </is>
      </c>
    </row>
    <row r="383">
      <c r="A383" s="26">
        <f>B383&amp;" - "&amp;C383</f>
        <v/>
      </c>
      <c r="B383" s="26" t="inlineStr">
        <is>
          <t>CF Lipped channels</t>
        </is>
      </c>
      <c r="C383" s="26" t="inlineStr">
        <is>
          <t>150x65x20x2.5</t>
        </is>
      </c>
      <c r="D383" s="27" t="n">
        <v>5.92</v>
      </c>
      <c r="E383" s="26" t="inlineStr">
        <is>
          <t>CR</t>
        </is>
      </c>
    </row>
    <row r="384">
      <c r="A384" s="26">
        <f>B384&amp;" - "&amp;C384</f>
        <v/>
      </c>
      <c r="B384" s="26" t="inlineStr">
        <is>
          <t>CF Lipped channels</t>
        </is>
      </c>
      <c r="C384" s="26" t="inlineStr">
        <is>
          <t>150x65x20x3.0</t>
        </is>
      </c>
      <c r="D384" s="27" t="n">
        <v>7.01</v>
      </c>
      <c r="E384" s="26" t="inlineStr">
        <is>
          <t>CR</t>
        </is>
      </c>
    </row>
    <row r="385">
      <c r="A385" s="26">
        <f>B385&amp;" - "&amp;C385</f>
        <v/>
      </c>
      <c r="B385" s="26" t="inlineStr">
        <is>
          <t>CF Lipped channels</t>
        </is>
      </c>
      <c r="C385" s="26" t="inlineStr">
        <is>
          <t>150x65x20x3.5</t>
        </is>
      </c>
      <c r="D385" s="27" t="n">
        <v>8.08</v>
      </c>
      <c r="E385" s="26" t="inlineStr">
        <is>
          <t>CR</t>
        </is>
      </c>
    </row>
    <row r="386">
      <c r="A386" s="26">
        <f>B386&amp;" - "&amp;C386</f>
        <v/>
      </c>
      <c r="B386" s="26" t="inlineStr">
        <is>
          <t>CF Lipped channels</t>
        </is>
      </c>
      <c r="C386" s="26" t="inlineStr">
        <is>
          <t>150x75x20x2.0</t>
        </is>
      </c>
      <c r="D386" s="27" t="n">
        <v>5.1</v>
      </c>
      <c r="E386" s="26" t="inlineStr">
        <is>
          <t>CR</t>
        </is>
      </c>
    </row>
    <row r="387">
      <c r="A387" s="26">
        <f>B387&amp;" - "&amp;C387</f>
        <v/>
      </c>
      <c r="B387" s="26" t="inlineStr">
        <is>
          <t>CF Lipped channels</t>
        </is>
      </c>
      <c r="C387" s="26" t="inlineStr">
        <is>
          <t>150x75x20x2.5</t>
        </is>
      </c>
      <c r="D387" s="27" t="n">
        <v>6.31</v>
      </c>
      <c r="E387" s="26" t="inlineStr">
        <is>
          <t>CR</t>
        </is>
      </c>
    </row>
    <row r="388">
      <c r="A388" s="26">
        <f>B388&amp;" - "&amp;C388</f>
        <v/>
      </c>
      <c r="B388" s="26" t="inlineStr">
        <is>
          <t>CF Lipped channels</t>
        </is>
      </c>
      <c r="C388" s="26" t="inlineStr">
        <is>
          <t>150x75x20x3.0</t>
        </is>
      </c>
      <c r="D388" s="27" t="n">
        <v>7.48</v>
      </c>
      <c r="E388" s="26" t="inlineStr">
        <is>
          <t>CR</t>
        </is>
      </c>
    </row>
    <row r="389">
      <c r="A389" s="26">
        <f>B389&amp;" - "&amp;C389</f>
        <v/>
      </c>
      <c r="B389" s="26" t="inlineStr">
        <is>
          <t>CF Lipped channels</t>
        </is>
      </c>
      <c r="C389" s="26" t="inlineStr">
        <is>
          <t>150x75x20x3.5</t>
        </is>
      </c>
      <c r="D389" s="27" t="n">
        <v>8.630000000000001</v>
      </c>
      <c r="E389" s="26" t="inlineStr">
        <is>
          <t>CR</t>
        </is>
      </c>
    </row>
    <row r="390">
      <c r="A390" s="26">
        <f>B390&amp;" - "&amp;C390</f>
        <v/>
      </c>
      <c r="B390" s="26" t="inlineStr">
        <is>
          <t>CF Lipped channels</t>
        </is>
      </c>
      <c r="C390" s="26" t="inlineStr">
        <is>
          <t>175x50x20x2.0</t>
        </is>
      </c>
      <c r="D390" s="27" t="n">
        <v>4.71</v>
      </c>
      <c r="E390" s="26" t="inlineStr">
        <is>
          <t>CR</t>
        </is>
      </c>
    </row>
    <row r="391">
      <c r="A391" s="26">
        <f>B391&amp;" - "&amp;C391</f>
        <v/>
      </c>
      <c r="B391" s="26" t="inlineStr">
        <is>
          <t>CF Lipped channels</t>
        </is>
      </c>
      <c r="C391" s="26" t="inlineStr">
        <is>
          <t>175x50x20x2.5</t>
        </is>
      </c>
      <c r="D391" s="27" t="n">
        <v>5.82</v>
      </c>
      <c r="E391" s="26" t="inlineStr">
        <is>
          <t>CR</t>
        </is>
      </c>
    </row>
    <row r="392">
      <c r="A392" s="26">
        <f>B392&amp;" - "&amp;C392</f>
        <v/>
      </c>
      <c r="B392" s="26" t="inlineStr">
        <is>
          <t>CF Lipped channels</t>
        </is>
      </c>
      <c r="C392" s="26" t="inlineStr">
        <is>
          <t>175x50x20x3.0</t>
        </is>
      </c>
      <c r="D392" s="27" t="n">
        <v>6.89</v>
      </c>
      <c r="E392" s="26" t="inlineStr">
        <is>
          <t>CR</t>
        </is>
      </c>
    </row>
    <row r="393">
      <c r="A393" s="26">
        <f>B393&amp;" - "&amp;C393</f>
        <v/>
      </c>
      <c r="B393" s="26" t="inlineStr">
        <is>
          <t>CF Lipped channels</t>
        </is>
      </c>
      <c r="C393" s="26" t="inlineStr">
        <is>
          <t>175x50x20x3.5</t>
        </is>
      </c>
      <c r="D393" s="27" t="n">
        <v>7.94</v>
      </c>
      <c r="E393" s="26" t="inlineStr">
        <is>
          <t>CR</t>
        </is>
      </c>
    </row>
    <row r="394">
      <c r="A394" s="26">
        <f>B394&amp;" - "&amp;C394</f>
        <v/>
      </c>
      <c r="B394" s="26" t="inlineStr">
        <is>
          <t>CF Lipped channels</t>
        </is>
      </c>
      <c r="C394" s="26" t="inlineStr">
        <is>
          <t>175x65x20x2.0</t>
        </is>
      </c>
      <c r="D394" s="27" t="n">
        <v>5.18</v>
      </c>
      <c r="E394" s="26" t="inlineStr">
        <is>
          <t>CR</t>
        </is>
      </c>
    </row>
    <row r="395">
      <c r="A395" s="26">
        <f>B395&amp;" - "&amp;C395</f>
        <v/>
      </c>
      <c r="B395" s="26" t="inlineStr">
        <is>
          <t>CF Lipped channels</t>
        </is>
      </c>
      <c r="C395" s="26" t="inlineStr">
        <is>
          <t>175x65x20x2.5</t>
        </is>
      </c>
      <c r="D395" s="27" t="n">
        <v>6.41</v>
      </c>
      <c r="E395" s="26" t="inlineStr">
        <is>
          <t>CR</t>
        </is>
      </c>
    </row>
    <row r="396">
      <c r="A396" s="26">
        <f>B396&amp;" - "&amp;C396</f>
        <v/>
      </c>
      <c r="B396" s="26" t="inlineStr">
        <is>
          <t>CF Lipped channels</t>
        </is>
      </c>
      <c r="C396" s="26" t="inlineStr">
        <is>
          <t>175x65x20x3.0</t>
        </is>
      </c>
      <c r="D396" s="27" t="n">
        <v>7.6</v>
      </c>
      <c r="E396" s="26" t="inlineStr">
        <is>
          <t>CR</t>
        </is>
      </c>
    </row>
    <row r="397">
      <c r="A397" s="26">
        <f>B397&amp;" - "&amp;C397</f>
        <v/>
      </c>
      <c r="B397" s="26" t="inlineStr">
        <is>
          <t>CF Lipped channels</t>
        </is>
      </c>
      <c r="C397" s="26" t="inlineStr">
        <is>
          <t>175x65x20x3.5</t>
        </is>
      </c>
      <c r="D397" s="27" t="n">
        <v>8.76</v>
      </c>
      <c r="E397" s="26" t="inlineStr">
        <is>
          <t>CR</t>
        </is>
      </c>
    </row>
    <row r="398">
      <c r="A398" s="26">
        <f>B398&amp;" - "&amp;C398</f>
        <v/>
      </c>
      <c r="B398" s="26" t="inlineStr">
        <is>
          <t>CF Lipped channels</t>
        </is>
      </c>
      <c r="C398" s="26" t="inlineStr">
        <is>
          <t>175x65x20x4.5</t>
        </is>
      </c>
      <c r="D398" s="27" t="n">
        <v>11</v>
      </c>
      <c r="E398" s="26" t="inlineStr">
        <is>
          <t>CR</t>
        </is>
      </c>
    </row>
    <row r="399">
      <c r="A399" s="26">
        <f>B399&amp;" - "&amp;C399</f>
        <v/>
      </c>
      <c r="B399" s="26" t="inlineStr">
        <is>
          <t>CF Lipped channels</t>
        </is>
      </c>
      <c r="C399" s="26" t="inlineStr">
        <is>
          <t>175x75x20x2.5</t>
        </is>
      </c>
      <c r="D399" s="27" t="n">
        <v>6.8</v>
      </c>
      <c r="E399" s="26" t="inlineStr">
        <is>
          <t>CR</t>
        </is>
      </c>
    </row>
    <row r="400">
      <c r="A400" s="26">
        <f>B400&amp;" - "&amp;C400</f>
        <v/>
      </c>
      <c r="B400" s="26" t="inlineStr">
        <is>
          <t>CF Lipped channels</t>
        </is>
      </c>
      <c r="C400" s="26" t="inlineStr">
        <is>
          <t>175x75x20x3.0</t>
        </is>
      </c>
      <c r="D400" s="27" t="n">
        <v>8.07</v>
      </c>
      <c r="E400" s="26" t="inlineStr">
        <is>
          <t>CR</t>
        </is>
      </c>
    </row>
    <row r="401">
      <c r="A401" s="26">
        <f>B401&amp;" - "&amp;C401</f>
        <v/>
      </c>
      <c r="B401" s="26" t="inlineStr">
        <is>
          <t>CF Lipped channels</t>
        </is>
      </c>
      <c r="C401" s="26" t="inlineStr">
        <is>
          <t>175x75x20x3.5</t>
        </is>
      </c>
      <c r="D401" s="27" t="n">
        <v>9.31</v>
      </c>
      <c r="E401" s="26" t="inlineStr">
        <is>
          <t>CR</t>
        </is>
      </c>
    </row>
    <row r="402">
      <c r="A402" s="26">
        <f>B402&amp;" - "&amp;C402</f>
        <v/>
      </c>
      <c r="B402" s="26" t="inlineStr">
        <is>
          <t>CF Lipped channels</t>
        </is>
      </c>
      <c r="C402" s="26" t="inlineStr">
        <is>
          <t>175x75x20x4.5</t>
        </is>
      </c>
      <c r="D402" s="27" t="n">
        <v>11.7</v>
      </c>
      <c r="E402" s="26" t="inlineStr">
        <is>
          <t>CR</t>
        </is>
      </c>
    </row>
    <row r="403">
      <c r="A403" s="26">
        <f>B403&amp;" - "&amp;C403</f>
        <v/>
      </c>
      <c r="B403" s="26" t="inlineStr">
        <is>
          <t>CF Lipped channels</t>
        </is>
      </c>
      <c r="C403" s="26" t="inlineStr">
        <is>
          <t>200x75x20x2.5</t>
        </is>
      </c>
      <c r="D403" s="27" t="n">
        <v>7.29</v>
      </c>
      <c r="E403" s="26" t="inlineStr">
        <is>
          <t>CR</t>
        </is>
      </c>
    </row>
    <row r="404">
      <c r="A404" s="26">
        <f>B404&amp;" - "&amp;C404</f>
        <v/>
      </c>
      <c r="B404" s="26" t="inlineStr">
        <is>
          <t>CF Lipped channels</t>
        </is>
      </c>
      <c r="C404" s="26" t="inlineStr">
        <is>
          <t>200x75x20x3.0</t>
        </is>
      </c>
      <c r="D404" s="27" t="n">
        <v>8.66</v>
      </c>
      <c r="E404" s="26" t="inlineStr">
        <is>
          <t>CR</t>
        </is>
      </c>
    </row>
    <row r="405">
      <c r="A405" s="26">
        <f>B405&amp;" - "&amp;C405</f>
        <v/>
      </c>
      <c r="B405" s="26" t="inlineStr">
        <is>
          <t>CF Lipped channels</t>
        </is>
      </c>
      <c r="C405" s="26" t="inlineStr">
        <is>
          <t>200x75x20x3.5</t>
        </is>
      </c>
      <c r="D405" s="27" t="n">
        <v>10</v>
      </c>
      <c r="E405" s="26" t="inlineStr">
        <is>
          <t>CR</t>
        </is>
      </c>
    </row>
    <row r="406">
      <c r="A406" s="26">
        <f>B406&amp;" - "&amp;C406</f>
        <v/>
      </c>
      <c r="B406" s="26" t="inlineStr">
        <is>
          <t>CF Lipped channels</t>
        </is>
      </c>
      <c r="C406" s="26" t="inlineStr">
        <is>
          <t>200x75x20x4.5</t>
        </is>
      </c>
      <c r="D406" s="27" t="n">
        <v>12.6</v>
      </c>
      <c r="E406" s="26" t="inlineStr">
        <is>
          <t>CR</t>
        </is>
      </c>
    </row>
    <row r="407">
      <c r="A407" s="26">
        <f>B407&amp;" - "&amp;C407</f>
        <v/>
      </c>
      <c r="B407" s="26" t="inlineStr">
        <is>
          <t>CF Lipped channels</t>
        </is>
      </c>
      <c r="C407" s="26" t="inlineStr">
        <is>
          <t>200x100x20x2.5</t>
        </is>
      </c>
      <c r="D407" s="27" t="n">
        <v>8.27</v>
      </c>
      <c r="E407" s="26" t="inlineStr">
        <is>
          <t>CR</t>
        </is>
      </c>
    </row>
    <row r="408">
      <c r="A408" s="26">
        <f>B408&amp;" - "&amp;C408</f>
        <v/>
      </c>
      <c r="B408" s="26" t="inlineStr">
        <is>
          <t>CF Lipped channels</t>
        </is>
      </c>
      <c r="C408" s="26" t="inlineStr">
        <is>
          <t>200x100x20x3.0</t>
        </is>
      </c>
      <c r="D408" s="27" t="n">
        <v>9.84</v>
      </c>
      <c r="E408" s="26" t="inlineStr">
        <is>
          <t>CR</t>
        </is>
      </c>
    </row>
    <row r="409">
      <c r="A409" s="26">
        <f>B409&amp;" - "&amp;C409</f>
        <v/>
      </c>
      <c r="B409" s="26" t="inlineStr">
        <is>
          <t>CF Lipped channels</t>
        </is>
      </c>
      <c r="C409" s="26" t="inlineStr">
        <is>
          <t>200x100x20x3.5</t>
        </is>
      </c>
      <c r="D409" s="27" t="n">
        <v>11.4</v>
      </c>
      <c r="E409" s="26" t="inlineStr">
        <is>
          <t>CR</t>
        </is>
      </c>
    </row>
    <row r="410">
      <c r="A410" s="26">
        <f>B410&amp;" - "&amp;C410</f>
        <v/>
      </c>
      <c r="B410" s="26" t="inlineStr">
        <is>
          <t>CF Lipped channels</t>
        </is>
      </c>
      <c r="C410" s="26" t="inlineStr">
        <is>
          <t>200x100x20x4.5</t>
        </is>
      </c>
      <c r="D410" s="27" t="n">
        <v>14.4</v>
      </c>
      <c r="E410" s="26" t="inlineStr">
        <is>
          <t>CR</t>
        </is>
      </c>
    </row>
    <row r="411">
      <c r="A411" s="26">
        <f>B411&amp;" - "&amp;C411</f>
        <v/>
      </c>
      <c r="B411" s="26" t="inlineStr">
        <is>
          <t>CF Lipped channels</t>
        </is>
      </c>
      <c r="C411" s="26" t="inlineStr">
        <is>
          <t>225x75x20x2.5</t>
        </is>
      </c>
      <c r="D411" s="27" t="n">
        <v>7.78</v>
      </c>
      <c r="E411" s="26" t="inlineStr">
        <is>
          <t>CR</t>
        </is>
      </c>
    </row>
    <row r="412">
      <c r="A412" s="26">
        <f>B412&amp;" - "&amp;C412</f>
        <v/>
      </c>
      <c r="B412" s="26" t="inlineStr">
        <is>
          <t>CF Lipped channels</t>
        </is>
      </c>
      <c r="C412" s="26" t="inlineStr">
        <is>
          <t>225x75x20x3.0</t>
        </is>
      </c>
      <c r="D412" s="27" t="n">
        <v>9.25</v>
      </c>
      <c r="E412" s="26" t="inlineStr">
        <is>
          <t>CR</t>
        </is>
      </c>
    </row>
    <row r="413">
      <c r="A413" s="26">
        <f>B413&amp;" - "&amp;C413</f>
        <v/>
      </c>
      <c r="B413" s="26" t="inlineStr">
        <is>
          <t>CF Lipped channels</t>
        </is>
      </c>
      <c r="C413" s="26" t="inlineStr">
        <is>
          <t>225x75x20x3.5</t>
        </is>
      </c>
      <c r="D413" s="27" t="n">
        <v>10.7</v>
      </c>
      <c r="E413" s="26" t="inlineStr">
        <is>
          <t>CR</t>
        </is>
      </c>
    </row>
    <row r="414">
      <c r="A414" s="26">
        <f>B414&amp;" - "&amp;C414</f>
        <v/>
      </c>
      <c r="B414" s="26" t="inlineStr">
        <is>
          <t>CF Lipped channels</t>
        </is>
      </c>
      <c r="C414" s="26" t="inlineStr">
        <is>
          <t>225x75x20x4.5</t>
        </is>
      </c>
      <c r="D414" s="27" t="n">
        <v>13.5</v>
      </c>
      <c r="E414" s="26" t="inlineStr">
        <is>
          <t>CR</t>
        </is>
      </c>
    </row>
    <row r="415">
      <c r="A415" s="26">
        <f>B415&amp;" - "&amp;C415</f>
        <v/>
      </c>
      <c r="B415" s="26" t="inlineStr">
        <is>
          <t>CF Lipped channels</t>
        </is>
      </c>
      <c r="C415" s="26" t="inlineStr">
        <is>
          <t>225x100x20x2.5</t>
        </is>
      </c>
      <c r="D415" s="27" t="n">
        <v>8.76</v>
      </c>
      <c r="E415" s="26" t="inlineStr">
        <is>
          <t>CR</t>
        </is>
      </c>
    </row>
    <row r="416">
      <c r="A416" s="26">
        <f>B416&amp;" - "&amp;C416</f>
        <v/>
      </c>
      <c r="B416" s="26" t="inlineStr">
        <is>
          <t>CF Lipped channels</t>
        </is>
      </c>
      <c r="C416" s="26" t="inlineStr">
        <is>
          <t>225x100x20x3.0</t>
        </is>
      </c>
      <c r="D416" s="27" t="n">
        <v>10.4</v>
      </c>
      <c r="E416" s="26" t="inlineStr">
        <is>
          <t>CR</t>
        </is>
      </c>
    </row>
    <row r="417">
      <c r="A417" s="26">
        <f>B417&amp;" - "&amp;C417</f>
        <v/>
      </c>
      <c r="B417" s="26" t="inlineStr">
        <is>
          <t>CF Lipped channels</t>
        </is>
      </c>
      <c r="C417" s="26" t="inlineStr">
        <is>
          <t>225x100x20x3.5</t>
        </is>
      </c>
      <c r="D417" s="27" t="n">
        <v>12.1</v>
      </c>
      <c r="E417" s="26" t="inlineStr">
        <is>
          <t>CR</t>
        </is>
      </c>
    </row>
    <row r="418">
      <c r="A418" s="26">
        <f>B418&amp;" - "&amp;C418</f>
        <v/>
      </c>
      <c r="B418" s="26" t="inlineStr">
        <is>
          <t>CF Lipped channels</t>
        </is>
      </c>
      <c r="C418" s="26" t="inlineStr">
        <is>
          <t>225x100x20x4.5</t>
        </is>
      </c>
      <c r="D418" s="27" t="n">
        <v>15.2</v>
      </c>
      <c r="E418" s="26" t="inlineStr">
        <is>
          <t>CR</t>
        </is>
      </c>
    </row>
    <row r="419">
      <c r="A419" s="26">
        <f>B419&amp;" - "&amp;C419</f>
        <v/>
      </c>
      <c r="B419" s="26" t="inlineStr">
        <is>
          <t>CF Lipped channels</t>
        </is>
      </c>
      <c r="C419" s="26" t="inlineStr">
        <is>
          <t>250x65x20x2.0</t>
        </is>
      </c>
      <c r="D419" s="27" t="n">
        <v>6.36</v>
      </c>
      <c r="E419" s="26" t="inlineStr">
        <is>
          <t>CR</t>
        </is>
      </c>
    </row>
    <row r="420">
      <c r="A420" s="26">
        <f>B420&amp;" - "&amp;C420</f>
        <v/>
      </c>
      <c r="B420" s="26" t="inlineStr">
        <is>
          <t>CF Lipped channels</t>
        </is>
      </c>
      <c r="C420" s="26" t="inlineStr">
        <is>
          <t>250x65x20x2.5</t>
        </is>
      </c>
      <c r="D420" s="27" t="n">
        <v>7.88</v>
      </c>
      <c r="E420" s="26" t="inlineStr">
        <is>
          <t>CR</t>
        </is>
      </c>
    </row>
    <row r="421">
      <c r="A421" s="26">
        <f>B421&amp;" - "&amp;C421</f>
        <v/>
      </c>
      <c r="B421" s="26" t="inlineStr">
        <is>
          <t>CF Lipped channels</t>
        </is>
      </c>
      <c r="C421" s="26" t="inlineStr">
        <is>
          <t>250x65x20x3.0</t>
        </is>
      </c>
      <c r="D421" s="27" t="n">
        <v>9.369999999999999</v>
      </c>
      <c r="E421" s="26" t="inlineStr">
        <is>
          <t>CR</t>
        </is>
      </c>
    </row>
    <row r="422">
      <c r="A422" s="26">
        <f>B422&amp;" - "&amp;C422</f>
        <v/>
      </c>
      <c r="B422" s="26" t="inlineStr">
        <is>
          <t>CF Lipped channels</t>
        </is>
      </c>
      <c r="C422" s="26" t="inlineStr">
        <is>
          <t>250x75x20x2.5</t>
        </is>
      </c>
      <c r="D422" s="27" t="n">
        <v>8.27</v>
      </c>
      <c r="E422" s="26" t="inlineStr">
        <is>
          <t>CR</t>
        </is>
      </c>
    </row>
    <row r="423">
      <c r="A423" s="26">
        <f>B423&amp;" - "&amp;C423</f>
        <v/>
      </c>
      <c r="B423" s="26" t="inlineStr">
        <is>
          <t>CF Lipped channels</t>
        </is>
      </c>
      <c r="C423" s="26" t="inlineStr">
        <is>
          <t>250x75x20x3.0</t>
        </is>
      </c>
      <c r="D423" s="27" t="n">
        <v>9.84</v>
      </c>
      <c r="E423" s="26" t="inlineStr">
        <is>
          <t>CR</t>
        </is>
      </c>
    </row>
    <row r="424">
      <c r="A424" s="26">
        <f>B424&amp;" - "&amp;C424</f>
        <v/>
      </c>
      <c r="B424" s="26" t="inlineStr">
        <is>
          <t>CF Lipped channels</t>
        </is>
      </c>
      <c r="C424" s="26" t="inlineStr">
        <is>
          <t>250x75x20x3.5</t>
        </is>
      </c>
      <c r="D424" s="27" t="n">
        <v>11.4</v>
      </c>
      <c r="E424" s="26" t="inlineStr">
        <is>
          <t>CR</t>
        </is>
      </c>
    </row>
    <row r="425">
      <c r="A425" s="26">
        <f>B425&amp;" - "&amp;C425</f>
        <v/>
      </c>
      <c r="B425" s="26" t="inlineStr">
        <is>
          <t>CF Lipped channels</t>
        </is>
      </c>
      <c r="C425" s="26" t="inlineStr">
        <is>
          <t>250x75x20x4.5</t>
        </is>
      </c>
      <c r="D425" s="27" t="n">
        <v>14.4</v>
      </c>
      <c r="E425" s="26" t="inlineStr">
        <is>
          <t>CR</t>
        </is>
      </c>
    </row>
    <row r="426">
      <c r="A426" s="26">
        <f>B426&amp;" - "&amp;C426</f>
        <v/>
      </c>
      <c r="B426" s="26" t="inlineStr">
        <is>
          <t>CF Lipped channels</t>
        </is>
      </c>
      <c r="C426" s="26" t="inlineStr">
        <is>
          <t>250x100x20x2.5</t>
        </is>
      </c>
      <c r="D426" s="27" t="n">
        <v>9.25</v>
      </c>
      <c r="E426" s="26" t="inlineStr">
        <is>
          <t>CR</t>
        </is>
      </c>
    </row>
    <row r="427">
      <c r="A427" s="26">
        <f>B427&amp;" - "&amp;C427</f>
        <v/>
      </c>
      <c r="B427" s="26" t="inlineStr">
        <is>
          <t>CF Lipped channels</t>
        </is>
      </c>
      <c r="C427" s="26" t="inlineStr">
        <is>
          <t>250x100x20x3.0</t>
        </is>
      </c>
      <c r="D427" s="27" t="n">
        <v>11</v>
      </c>
      <c r="E427" s="26" t="inlineStr">
        <is>
          <t>CR</t>
        </is>
      </c>
    </row>
    <row r="428">
      <c r="A428" s="26">
        <f>B428&amp;" - "&amp;C428</f>
        <v/>
      </c>
      <c r="B428" s="26" t="inlineStr">
        <is>
          <t>CF Lipped channels</t>
        </is>
      </c>
      <c r="C428" s="26" t="inlineStr">
        <is>
          <t>250x100x20x3.5</t>
        </is>
      </c>
      <c r="D428" s="27" t="n">
        <v>12.7</v>
      </c>
      <c r="E428" s="26" t="inlineStr">
        <is>
          <t>CR</t>
        </is>
      </c>
    </row>
    <row r="429">
      <c r="A429" s="26">
        <f>B429&amp;" - "&amp;C429</f>
        <v/>
      </c>
      <c r="B429" s="26" t="inlineStr">
        <is>
          <t>CF Lipped channels</t>
        </is>
      </c>
      <c r="C429" s="26" t="inlineStr">
        <is>
          <t>250x100x20x4.5</t>
        </is>
      </c>
      <c r="D429" s="27" t="n">
        <v>16.1</v>
      </c>
      <c r="E429" s="26" t="inlineStr">
        <is>
          <t>CR</t>
        </is>
      </c>
    </row>
    <row r="430">
      <c r="A430" s="26">
        <f>B430&amp;" - "&amp;C430</f>
        <v/>
      </c>
      <c r="B430" s="26" t="inlineStr">
        <is>
          <t>CF Lipped channels</t>
        </is>
      </c>
      <c r="C430" s="26" t="inlineStr">
        <is>
          <t>275x65x20x2.0</t>
        </is>
      </c>
      <c r="D430" s="27" t="n">
        <v>6.75</v>
      </c>
      <c r="E430" s="26" t="inlineStr">
        <is>
          <t>CR</t>
        </is>
      </c>
    </row>
    <row r="431">
      <c r="A431" s="26">
        <f>B431&amp;" - "&amp;C431</f>
        <v/>
      </c>
      <c r="B431" s="26" t="inlineStr">
        <is>
          <t>CF Lipped channels</t>
        </is>
      </c>
      <c r="C431" s="26" t="inlineStr">
        <is>
          <t>275x65x20x2.5</t>
        </is>
      </c>
      <c r="D431" s="27" t="n">
        <v>8.369999999999999</v>
      </c>
      <c r="E431" s="26" t="inlineStr">
        <is>
          <t>CR</t>
        </is>
      </c>
    </row>
    <row r="432">
      <c r="A432" s="26">
        <f>B432&amp;" - "&amp;C432</f>
        <v/>
      </c>
      <c r="B432" s="26" t="inlineStr">
        <is>
          <t>CF Lipped channels</t>
        </is>
      </c>
      <c r="C432" s="26" t="inlineStr">
        <is>
          <t>275x65x20x3.0</t>
        </is>
      </c>
      <c r="D432" s="27" t="n">
        <v>9.949999999999999</v>
      </c>
      <c r="E432" s="26" t="inlineStr">
        <is>
          <t>CR</t>
        </is>
      </c>
    </row>
    <row r="433">
      <c r="A433" s="26">
        <f>B433&amp;" - "&amp;C433</f>
        <v/>
      </c>
      <c r="B433" s="26" t="inlineStr">
        <is>
          <t>CF Lipped channels</t>
        </is>
      </c>
      <c r="C433" s="26" t="inlineStr">
        <is>
          <t>275x75x20x2.5</t>
        </is>
      </c>
      <c r="D433" s="27" t="n">
        <v>8.76</v>
      </c>
      <c r="E433" s="26" t="inlineStr">
        <is>
          <t>CR</t>
        </is>
      </c>
    </row>
    <row r="434">
      <c r="A434" s="26">
        <f>B434&amp;" - "&amp;C434</f>
        <v/>
      </c>
      <c r="B434" s="26" t="inlineStr">
        <is>
          <t>CF Lipped channels</t>
        </is>
      </c>
      <c r="C434" s="26" t="inlineStr">
        <is>
          <t>275x75x20x3.0</t>
        </is>
      </c>
      <c r="D434" s="27" t="n">
        <v>10.4</v>
      </c>
      <c r="E434" s="26" t="inlineStr">
        <is>
          <t>CR</t>
        </is>
      </c>
    </row>
    <row r="435">
      <c r="A435" s="26">
        <f>B435&amp;" - "&amp;C435</f>
        <v/>
      </c>
      <c r="B435" s="26" t="inlineStr">
        <is>
          <t>CF Lipped channels</t>
        </is>
      </c>
      <c r="C435" s="26" t="inlineStr">
        <is>
          <t>275x75x20x3.5</t>
        </is>
      </c>
      <c r="D435" s="27" t="n">
        <v>12.1</v>
      </c>
      <c r="E435" s="26" t="inlineStr">
        <is>
          <t>CR</t>
        </is>
      </c>
    </row>
    <row r="436">
      <c r="A436" s="26">
        <f>B436&amp;" - "&amp;C436</f>
        <v/>
      </c>
      <c r="B436" s="26" t="inlineStr">
        <is>
          <t>CF Lipped channels</t>
        </is>
      </c>
      <c r="C436" s="26" t="inlineStr">
        <is>
          <t>275x100x20x2.5</t>
        </is>
      </c>
      <c r="D436" s="27" t="n">
        <v>9.74</v>
      </c>
      <c r="E436" s="26" t="inlineStr">
        <is>
          <t>CR</t>
        </is>
      </c>
    </row>
    <row r="437">
      <c r="A437" s="26">
        <f>B437&amp;" - "&amp;C437</f>
        <v/>
      </c>
      <c r="B437" s="26" t="inlineStr">
        <is>
          <t>CF Lipped channels</t>
        </is>
      </c>
      <c r="C437" s="26" t="inlineStr">
        <is>
          <t>275x100x20x3.0</t>
        </is>
      </c>
      <c r="D437" s="27" t="n">
        <v>11.6</v>
      </c>
      <c r="E437" s="26" t="inlineStr">
        <is>
          <t>CR</t>
        </is>
      </c>
    </row>
    <row r="438">
      <c r="A438" s="26">
        <f>B438&amp;" - "&amp;C438</f>
        <v/>
      </c>
      <c r="B438" s="26" t="inlineStr">
        <is>
          <t>CF Lipped channels</t>
        </is>
      </c>
      <c r="C438" s="26" t="inlineStr">
        <is>
          <t>275x100x20x3.5</t>
        </is>
      </c>
      <c r="D438" s="27" t="n">
        <v>13.4</v>
      </c>
      <c r="E438" s="26" t="inlineStr">
        <is>
          <t>CR</t>
        </is>
      </c>
    </row>
    <row r="439">
      <c r="A439" s="26">
        <f>B439&amp;" - "&amp;C439</f>
        <v/>
      </c>
      <c r="B439" s="26" t="inlineStr">
        <is>
          <t>CF Lipped channels</t>
        </is>
      </c>
      <c r="C439" s="26" t="inlineStr">
        <is>
          <t>275x100x20x4.5</t>
        </is>
      </c>
      <c r="D439" s="27" t="n">
        <v>17</v>
      </c>
      <c r="E439" s="26" t="inlineStr">
        <is>
          <t>CR</t>
        </is>
      </c>
    </row>
    <row r="440">
      <c r="A440" s="26">
        <f>B440&amp;" - "&amp;C440</f>
        <v/>
      </c>
      <c r="B440" s="26" t="inlineStr">
        <is>
          <t>CF Lipped channels</t>
        </is>
      </c>
      <c r="C440" s="26" t="inlineStr">
        <is>
          <t>300x65x20x2.5</t>
        </is>
      </c>
      <c r="D440" s="27" t="n">
        <v>8.859999999999999</v>
      </c>
      <c r="E440" s="26" t="inlineStr">
        <is>
          <t>CR</t>
        </is>
      </c>
    </row>
    <row r="441">
      <c r="A441" s="26">
        <f>B441&amp;" - "&amp;C441</f>
        <v/>
      </c>
      <c r="B441" s="26" t="inlineStr">
        <is>
          <t>CF Lipped channels</t>
        </is>
      </c>
      <c r="C441" s="26" t="inlineStr">
        <is>
          <t>300x65x20x3.0</t>
        </is>
      </c>
      <c r="D441" s="27" t="n">
        <v>10.5</v>
      </c>
      <c r="E441" s="26" t="inlineStr">
        <is>
          <t>CR</t>
        </is>
      </c>
    </row>
    <row r="442">
      <c r="A442" s="26">
        <f>B442&amp;" - "&amp;C442</f>
        <v/>
      </c>
      <c r="B442" s="26" t="inlineStr">
        <is>
          <t>CF Lipped channels</t>
        </is>
      </c>
      <c r="C442" s="26" t="inlineStr">
        <is>
          <t>300x65x20x3.5</t>
        </is>
      </c>
      <c r="D442" s="27" t="n">
        <v>12.2</v>
      </c>
      <c r="E442" s="26" t="inlineStr">
        <is>
          <t>CR</t>
        </is>
      </c>
    </row>
    <row r="443">
      <c r="A443" s="26">
        <f>B443&amp;" - "&amp;C443</f>
        <v/>
      </c>
      <c r="B443" s="26" t="inlineStr">
        <is>
          <t>CF Lipped channels</t>
        </is>
      </c>
      <c r="C443" s="26" t="inlineStr">
        <is>
          <t>300x75x20x2.5</t>
        </is>
      </c>
      <c r="D443" s="27" t="n">
        <v>9.25</v>
      </c>
      <c r="E443" s="26" t="inlineStr">
        <is>
          <t>CR</t>
        </is>
      </c>
    </row>
    <row r="444">
      <c r="A444" s="26">
        <f>B444&amp;" - "&amp;C444</f>
        <v/>
      </c>
      <c r="B444" s="26" t="inlineStr">
        <is>
          <t>CF Lipped channels</t>
        </is>
      </c>
      <c r="C444" s="26" t="inlineStr">
        <is>
          <t>300x75x20x3.0</t>
        </is>
      </c>
      <c r="D444" s="27" t="n">
        <v>11</v>
      </c>
      <c r="E444" s="26" t="inlineStr">
        <is>
          <t>CR</t>
        </is>
      </c>
    </row>
    <row r="445">
      <c r="A445" s="26">
        <f>B445&amp;" - "&amp;C445</f>
        <v/>
      </c>
      <c r="B445" s="26" t="inlineStr">
        <is>
          <t>CF Lipped channels</t>
        </is>
      </c>
      <c r="C445" s="26" t="inlineStr">
        <is>
          <t>300x75x20x3.5</t>
        </is>
      </c>
      <c r="D445" s="27" t="n">
        <v>12.7</v>
      </c>
      <c r="E445" s="26" t="inlineStr">
        <is>
          <t>CR</t>
        </is>
      </c>
    </row>
    <row r="446">
      <c r="A446" s="26">
        <f>B446&amp;" - "&amp;C446</f>
        <v/>
      </c>
      <c r="B446" s="26" t="inlineStr">
        <is>
          <t>CF Lipped channels</t>
        </is>
      </c>
      <c r="C446" s="26" t="inlineStr">
        <is>
          <t>300x75x20x4.5</t>
        </is>
      </c>
      <c r="D446" s="27" t="n">
        <v>16.1</v>
      </c>
      <c r="E446" s="26" t="inlineStr">
        <is>
          <t>CR</t>
        </is>
      </c>
    </row>
    <row r="447">
      <c r="A447" s="26">
        <f>B447&amp;" - "&amp;C447</f>
        <v/>
      </c>
      <c r="B447" s="26" t="inlineStr">
        <is>
          <t>CF Lipped channels</t>
        </is>
      </c>
      <c r="C447" s="26" t="inlineStr">
        <is>
          <t>300x100x20x2.5</t>
        </is>
      </c>
      <c r="D447" s="27" t="n">
        <v>10.2</v>
      </c>
      <c r="E447" s="26" t="inlineStr">
        <is>
          <t>CR</t>
        </is>
      </c>
    </row>
    <row r="448">
      <c r="A448" s="26">
        <f>B448&amp;" - "&amp;C448</f>
        <v/>
      </c>
      <c r="B448" s="26" t="inlineStr">
        <is>
          <t>CF Lipped channels</t>
        </is>
      </c>
      <c r="C448" s="26" t="inlineStr">
        <is>
          <t>300x100x20x3.0</t>
        </is>
      </c>
      <c r="D448" s="27" t="n">
        <v>12.2</v>
      </c>
      <c r="E448" s="26" t="inlineStr">
        <is>
          <t>CR</t>
        </is>
      </c>
    </row>
    <row r="449">
      <c r="A449" s="26">
        <f>B449&amp;" - "&amp;C449</f>
        <v/>
      </c>
      <c r="B449" s="26" t="inlineStr">
        <is>
          <t>CF Lipped channels</t>
        </is>
      </c>
      <c r="C449" s="26" t="inlineStr">
        <is>
          <t>300x100x20x3.5</t>
        </is>
      </c>
      <c r="D449" s="27" t="n">
        <v>14.1</v>
      </c>
      <c r="E449" s="26" t="inlineStr">
        <is>
          <t>CR</t>
        </is>
      </c>
    </row>
    <row r="450">
      <c r="A450" s="26">
        <f>B450&amp;" - "&amp;C450</f>
        <v/>
      </c>
      <c r="B450" s="26" t="inlineStr">
        <is>
          <t>CF Lipped channels</t>
        </is>
      </c>
      <c r="C450" s="26" t="inlineStr">
        <is>
          <t>300x100x20x4.5</t>
        </is>
      </c>
      <c r="D450" s="27" t="n">
        <v>17.9</v>
      </c>
      <c r="E450" s="26" t="inlineStr">
        <is>
          <t>CR</t>
        </is>
      </c>
    </row>
    <row r="451">
      <c r="A451" s="26">
        <f>B451&amp;" - "&amp;C451</f>
        <v/>
      </c>
      <c r="B451" s="26" t="inlineStr">
        <is>
          <t>Lipped zeds</t>
        </is>
      </c>
      <c r="C451" s="26" t="inlineStr">
        <is>
          <t>100x50x20x2.0</t>
        </is>
      </c>
      <c r="D451" s="27" t="n">
        <v>3.53</v>
      </c>
      <c r="E451" s="26" t="inlineStr">
        <is>
          <t>CR</t>
        </is>
      </c>
    </row>
    <row r="452">
      <c r="A452" s="26">
        <f>B452&amp;" - "&amp;C452</f>
        <v/>
      </c>
      <c r="B452" s="26" t="inlineStr">
        <is>
          <t>Lipped zeds</t>
        </is>
      </c>
      <c r="C452" s="26" t="inlineStr">
        <is>
          <t>100x50x20x2.5</t>
        </is>
      </c>
      <c r="D452" s="27" t="n">
        <v>4.35</v>
      </c>
      <c r="E452" s="26" t="inlineStr">
        <is>
          <t>CR</t>
        </is>
      </c>
    </row>
    <row r="453">
      <c r="A453" s="26">
        <f>B453&amp;" - "&amp;C453</f>
        <v/>
      </c>
      <c r="B453" s="26" t="inlineStr">
        <is>
          <t>Lipped zeds</t>
        </is>
      </c>
      <c r="C453" s="26" t="inlineStr">
        <is>
          <t>100x50x20x3.0</t>
        </is>
      </c>
      <c r="D453" s="27" t="n">
        <v>5.13</v>
      </c>
      <c r="E453" s="26" t="inlineStr">
        <is>
          <t>CR</t>
        </is>
      </c>
    </row>
    <row r="454">
      <c r="A454" s="26">
        <f>B454&amp;" - "&amp;C454</f>
        <v/>
      </c>
      <c r="B454" s="26" t="inlineStr">
        <is>
          <t>Lipped zeds</t>
        </is>
      </c>
      <c r="C454" s="26" t="inlineStr">
        <is>
          <t>125x50x20x2.0</t>
        </is>
      </c>
      <c r="D454" s="27" t="n">
        <v>3.93</v>
      </c>
      <c r="E454" s="26" t="inlineStr">
        <is>
          <t>CR</t>
        </is>
      </c>
    </row>
    <row r="455">
      <c r="A455" s="26">
        <f>B455&amp;" - "&amp;C455</f>
        <v/>
      </c>
      <c r="B455" s="26" t="inlineStr">
        <is>
          <t>Lipped zeds</t>
        </is>
      </c>
      <c r="C455" s="26" t="inlineStr">
        <is>
          <t>125x50x20x2.5</t>
        </is>
      </c>
      <c r="D455" s="27" t="n">
        <v>4.84</v>
      </c>
      <c r="E455" s="26" t="inlineStr">
        <is>
          <t>CR</t>
        </is>
      </c>
    </row>
    <row r="456">
      <c r="A456" s="26">
        <f>B456&amp;" - "&amp;C456</f>
        <v/>
      </c>
      <c r="B456" s="26" t="inlineStr">
        <is>
          <t>Lipped zeds</t>
        </is>
      </c>
      <c r="C456" s="26" t="inlineStr">
        <is>
          <t>125x50x20x3.0</t>
        </is>
      </c>
      <c r="D456" s="27" t="n">
        <v>5.72</v>
      </c>
      <c r="E456" s="26" t="inlineStr">
        <is>
          <t>CR</t>
        </is>
      </c>
    </row>
    <row r="457">
      <c r="A457" s="26">
        <f>B457&amp;" - "&amp;C457</f>
        <v/>
      </c>
      <c r="B457" s="26" t="inlineStr">
        <is>
          <t>Lipped zeds</t>
        </is>
      </c>
      <c r="C457" s="26" t="inlineStr">
        <is>
          <t>125x65x20x2.0</t>
        </is>
      </c>
      <c r="D457" s="27" t="n">
        <v>4.4</v>
      </c>
      <c r="E457" s="26" t="inlineStr">
        <is>
          <t>CR</t>
        </is>
      </c>
    </row>
    <row r="458">
      <c r="A458" s="26">
        <f>B458&amp;" - "&amp;C458</f>
        <v/>
      </c>
      <c r="B458" s="26" t="inlineStr">
        <is>
          <t>Lipped zeds</t>
        </is>
      </c>
      <c r="C458" s="26" t="inlineStr">
        <is>
          <t>125x65x20x2.5</t>
        </is>
      </c>
      <c r="D458" s="27" t="n">
        <v>5.42</v>
      </c>
      <c r="E458" s="26" t="inlineStr">
        <is>
          <t>CR</t>
        </is>
      </c>
    </row>
    <row r="459">
      <c r="A459" s="26">
        <f>B459&amp;" - "&amp;C459</f>
        <v/>
      </c>
      <c r="B459" s="26" t="inlineStr">
        <is>
          <t>Lipped zeds</t>
        </is>
      </c>
      <c r="C459" s="26" t="inlineStr">
        <is>
          <t>125x65x20x3.0</t>
        </is>
      </c>
      <c r="D459" s="27" t="n">
        <v>6.42</v>
      </c>
      <c r="E459" s="26" t="inlineStr">
        <is>
          <t>CR</t>
        </is>
      </c>
    </row>
    <row r="460">
      <c r="A460" s="26">
        <f>B460&amp;" - "&amp;C460</f>
        <v/>
      </c>
      <c r="B460" s="26" t="inlineStr">
        <is>
          <t>Lipped zeds</t>
        </is>
      </c>
      <c r="C460" s="26" t="inlineStr">
        <is>
          <t>125x75x20x2.0</t>
        </is>
      </c>
      <c r="D460" s="27" t="n">
        <v>4.71</v>
      </c>
      <c r="E460" s="26" t="inlineStr">
        <is>
          <t>CR</t>
        </is>
      </c>
    </row>
    <row r="461">
      <c r="A461" s="26">
        <f>B461&amp;" - "&amp;C461</f>
        <v/>
      </c>
      <c r="B461" s="26" t="inlineStr">
        <is>
          <t>Lipped zeds</t>
        </is>
      </c>
      <c r="C461" s="26" t="inlineStr">
        <is>
          <t>125x75x20x2.5</t>
        </is>
      </c>
      <c r="D461" s="27" t="n">
        <v>5.82</v>
      </c>
      <c r="E461" s="26" t="inlineStr">
        <is>
          <t>CR</t>
        </is>
      </c>
    </row>
    <row r="462">
      <c r="A462" s="26">
        <f>B462&amp;" - "&amp;C462</f>
        <v/>
      </c>
      <c r="B462" s="26" t="inlineStr">
        <is>
          <t>Lipped zeds</t>
        </is>
      </c>
      <c r="C462" s="26" t="inlineStr">
        <is>
          <t>125x75x20x3.0</t>
        </is>
      </c>
      <c r="D462" s="27" t="n">
        <v>6.89</v>
      </c>
      <c r="E462" s="26" t="inlineStr">
        <is>
          <t>CR</t>
        </is>
      </c>
    </row>
    <row r="463">
      <c r="A463" s="26">
        <f>B463&amp;" - "&amp;C463</f>
        <v/>
      </c>
      <c r="B463" s="26" t="inlineStr">
        <is>
          <t>Lipped zeds</t>
        </is>
      </c>
      <c r="C463" s="26" t="inlineStr">
        <is>
          <t>150x50x20x2.0</t>
        </is>
      </c>
      <c r="D463" s="27" t="n">
        <v>4.32</v>
      </c>
      <c r="E463" s="26" t="inlineStr">
        <is>
          <t>CR</t>
        </is>
      </c>
    </row>
    <row r="464">
      <c r="A464" s="26">
        <f>B464&amp;" - "&amp;C464</f>
        <v/>
      </c>
      <c r="B464" s="26" t="inlineStr">
        <is>
          <t>Lipped zeds</t>
        </is>
      </c>
      <c r="C464" s="26" t="inlineStr">
        <is>
          <t>150x50x20x2.5</t>
        </is>
      </c>
      <c r="D464" s="27" t="n">
        <v>5.33</v>
      </c>
      <c r="E464" s="26" t="inlineStr">
        <is>
          <t>CR</t>
        </is>
      </c>
    </row>
    <row r="465">
      <c r="A465" s="26">
        <f>B465&amp;" - "&amp;C465</f>
        <v/>
      </c>
      <c r="B465" s="26" t="inlineStr">
        <is>
          <t>Lipped zeds</t>
        </is>
      </c>
      <c r="C465" s="26" t="inlineStr">
        <is>
          <t>150x50x20x3.0</t>
        </is>
      </c>
      <c r="D465" s="27" t="n">
        <v>6.3</v>
      </c>
      <c r="E465" s="26" t="inlineStr">
        <is>
          <t>CR</t>
        </is>
      </c>
    </row>
    <row r="466">
      <c r="A466" s="26">
        <f>B466&amp;" - "&amp;C466</f>
        <v/>
      </c>
      <c r="B466" s="26" t="inlineStr">
        <is>
          <t>Lipped zeds</t>
        </is>
      </c>
      <c r="C466" s="26" t="inlineStr">
        <is>
          <t>150x65x20x2.0</t>
        </is>
      </c>
      <c r="D466" s="27" t="n">
        <v>4.79</v>
      </c>
      <c r="E466" s="26" t="inlineStr">
        <is>
          <t>CR</t>
        </is>
      </c>
    </row>
    <row r="467">
      <c r="A467" s="26">
        <f>B467&amp;" - "&amp;C467</f>
        <v/>
      </c>
      <c r="B467" s="26" t="inlineStr">
        <is>
          <t>Lipped zeds</t>
        </is>
      </c>
      <c r="C467" s="26" t="inlineStr">
        <is>
          <t>150x65x20x2.5</t>
        </is>
      </c>
      <c r="D467" s="27" t="n">
        <v>5.92</v>
      </c>
      <c r="E467" s="26" t="inlineStr">
        <is>
          <t>CR</t>
        </is>
      </c>
    </row>
    <row r="468">
      <c r="A468" s="26">
        <f>B468&amp;" - "&amp;C468</f>
        <v/>
      </c>
      <c r="B468" s="26" t="inlineStr">
        <is>
          <t>Lipped zeds</t>
        </is>
      </c>
      <c r="C468" s="26" t="inlineStr">
        <is>
          <t>150x65x20x3.0</t>
        </is>
      </c>
      <c r="D468" s="27" t="n">
        <v>7.01</v>
      </c>
      <c r="E468" s="26" t="inlineStr">
        <is>
          <t>CR</t>
        </is>
      </c>
    </row>
    <row r="469">
      <c r="A469" s="26">
        <f>B469&amp;" - "&amp;C469</f>
        <v/>
      </c>
      <c r="B469" s="26" t="inlineStr">
        <is>
          <t>Lipped zeds</t>
        </is>
      </c>
      <c r="C469" s="26" t="inlineStr">
        <is>
          <t>150x75x20x2.0</t>
        </is>
      </c>
      <c r="D469" s="27" t="n">
        <v>5.1</v>
      </c>
      <c r="E469" s="26" t="inlineStr">
        <is>
          <t>CR</t>
        </is>
      </c>
    </row>
    <row r="470">
      <c r="A470" s="26">
        <f>B470&amp;" - "&amp;C470</f>
        <v/>
      </c>
      <c r="B470" s="26" t="inlineStr">
        <is>
          <t>Lipped zeds</t>
        </is>
      </c>
      <c r="C470" s="26" t="inlineStr">
        <is>
          <t>150x75x20x2.5</t>
        </is>
      </c>
      <c r="D470" s="27" t="n">
        <v>6.31</v>
      </c>
      <c r="E470" s="26" t="inlineStr">
        <is>
          <t>CR</t>
        </is>
      </c>
    </row>
    <row r="471">
      <c r="A471" s="26">
        <f>B471&amp;" - "&amp;C471</f>
        <v/>
      </c>
      <c r="B471" s="26" t="inlineStr">
        <is>
          <t>Lipped zeds</t>
        </is>
      </c>
      <c r="C471" s="26" t="inlineStr">
        <is>
          <t>150x75x20x3.0</t>
        </is>
      </c>
      <c r="D471" s="27" t="n">
        <v>7.48</v>
      </c>
      <c r="E471" s="26" t="inlineStr">
        <is>
          <t>CR</t>
        </is>
      </c>
    </row>
    <row r="472">
      <c r="A472" s="26">
        <f>B472&amp;" - "&amp;C472</f>
        <v/>
      </c>
      <c r="B472" s="26" t="inlineStr">
        <is>
          <t>Lipped zeds</t>
        </is>
      </c>
      <c r="C472" s="26" t="inlineStr">
        <is>
          <t>150x75x20x3.5</t>
        </is>
      </c>
      <c r="D472" s="27" t="n">
        <v>8.630000000000001</v>
      </c>
      <c r="E472" s="26" t="inlineStr">
        <is>
          <t>CR</t>
        </is>
      </c>
    </row>
    <row r="473">
      <c r="A473" s="26">
        <f>B473&amp;" - "&amp;C473</f>
        <v/>
      </c>
      <c r="B473" s="26" t="inlineStr">
        <is>
          <t>Lipped zeds</t>
        </is>
      </c>
      <c r="C473" s="26" t="inlineStr">
        <is>
          <t>150x75x20x4.5</t>
        </is>
      </c>
      <c r="D473" s="27" t="n">
        <v>10.8</v>
      </c>
      <c r="E473" s="26" t="inlineStr">
        <is>
          <t>CR</t>
        </is>
      </c>
    </row>
    <row r="474">
      <c r="A474" s="26">
        <f>B474&amp;" - "&amp;C474</f>
        <v/>
      </c>
      <c r="B474" s="26" t="inlineStr">
        <is>
          <t>Lipped zeds</t>
        </is>
      </c>
      <c r="C474" s="26" t="inlineStr">
        <is>
          <t>175x75x20x2.5</t>
        </is>
      </c>
      <c r="D474" s="27" t="n">
        <v>6.8</v>
      </c>
      <c r="E474" s="26" t="inlineStr">
        <is>
          <t>CR</t>
        </is>
      </c>
    </row>
    <row r="475">
      <c r="A475" s="26">
        <f>B475&amp;" - "&amp;C475</f>
        <v/>
      </c>
      <c r="B475" s="26" t="inlineStr">
        <is>
          <t>Lipped zeds</t>
        </is>
      </c>
      <c r="C475" s="26" t="inlineStr">
        <is>
          <t>175x75x20x3.0</t>
        </is>
      </c>
      <c r="D475" s="27" t="n">
        <v>8.07</v>
      </c>
      <c r="E475" s="26" t="inlineStr">
        <is>
          <t>CR</t>
        </is>
      </c>
    </row>
    <row r="476">
      <c r="A476" s="26">
        <f>B476&amp;" - "&amp;C476</f>
        <v/>
      </c>
      <c r="B476" s="26" t="inlineStr">
        <is>
          <t>Lipped zeds</t>
        </is>
      </c>
      <c r="C476" s="26" t="inlineStr">
        <is>
          <t>175x75x20x3.5</t>
        </is>
      </c>
      <c r="D476" s="27" t="n">
        <v>9.31</v>
      </c>
      <c r="E476" s="26" t="inlineStr">
        <is>
          <t>CR</t>
        </is>
      </c>
    </row>
    <row r="477">
      <c r="A477" s="26">
        <f>B477&amp;" - "&amp;C477</f>
        <v/>
      </c>
      <c r="B477" s="26" t="inlineStr">
        <is>
          <t>Lipped zeds</t>
        </is>
      </c>
      <c r="C477" s="26" t="inlineStr">
        <is>
          <t>175x75x20x4.5</t>
        </is>
      </c>
      <c r="D477" s="27" t="n">
        <v>11.7</v>
      </c>
      <c r="E477" s="26" t="inlineStr">
        <is>
          <t>CR</t>
        </is>
      </c>
    </row>
    <row r="478">
      <c r="A478" s="26">
        <f>B478&amp;" - "&amp;C478</f>
        <v/>
      </c>
      <c r="B478" s="26" t="inlineStr">
        <is>
          <t>Lipped zeds</t>
        </is>
      </c>
      <c r="C478" s="26" t="inlineStr">
        <is>
          <t>200x75x20x2.5</t>
        </is>
      </c>
      <c r="D478" s="27" t="n">
        <v>7.29</v>
      </c>
      <c r="E478" s="26" t="inlineStr">
        <is>
          <t>CR</t>
        </is>
      </c>
    </row>
    <row r="479">
      <c r="A479" s="26">
        <f>B479&amp;" - "&amp;C479</f>
        <v/>
      </c>
      <c r="B479" s="26" t="inlineStr">
        <is>
          <t>Lipped zeds</t>
        </is>
      </c>
      <c r="C479" s="26" t="inlineStr">
        <is>
          <t>200x75x20x3.0</t>
        </is>
      </c>
      <c r="D479" s="27" t="n">
        <v>8.66</v>
      </c>
      <c r="E479" s="26" t="inlineStr">
        <is>
          <t>CR</t>
        </is>
      </c>
    </row>
    <row r="480">
      <c r="A480" s="26">
        <f>B480&amp;" - "&amp;C480</f>
        <v/>
      </c>
      <c r="B480" s="26" t="inlineStr">
        <is>
          <t>Lipped zeds</t>
        </is>
      </c>
      <c r="C480" s="26" t="inlineStr">
        <is>
          <t>200x75x20x3.5</t>
        </is>
      </c>
      <c r="D480" s="27" t="n">
        <v>10</v>
      </c>
      <c r="E480" s="26" t="inlineStr">
        <is>
          <t>CR</t>
        </is>
      </c>
    </row>
    <row r="481">
      <c r="A481" s="26">
        <f>B481&amp;" - "&amp;C481</f>
        <v/>
      </c>
      <c r="B481" s="26" t="inlineStr">
        <is>
          <t>Lipped zeds</t>
        </is>
      </c>
      <c r="C481" s="26" t="inlineStr">
        <is>
          <t>200x75x20x4.5</t>
        </is>
      </c>
      <c r="D481" s="27" t="n">
        <v>12.6</v>
      </c>
      <c r="E481" s="26" t="inlineStr">
        <is>
          <t>CR</t>
        </is>
      </c>
    </row>
    <row r="482">
      <c r="A482" s="26">
        <f>B482&amp;" - "&amp;C482</f>
        <v/>
      </c>
      <c r="B482" s="26" t="inlineStr">
        <is>
          <t>Lipped zeds</t>
        </is>
      </c>
      <c r="C482" s="26" t="inlineStr">
        <is>
          <t>225x75x20x2.5</t>
        </is>
      </c>
      <c r="D482" s="27" t="n">
        <v>7.78</v>
      </c>
      <c r="E482" s="26" t="inlineStr">
        <is>
          <t>CR</t>
        </is>
      </c>
    </row>
    <row r="483">
      <c r="A483" s="26">
        <f>B483&amp;" - "&amp;C483</f>
        <v/>
      </c>
      <c r="B483" s="26" t="inlineStr">
        <is>
          <t>Lipped zeds</t>
        </is>
      </c>
      <c r="C483" s="26" t="inlineStr">
        <is>
          <t>225x75x20x3.0</t>
        </is>
      </c>
      <c r="D483" s="27" t="n">
        <v>9.25</v>
      </c>
      <c r="E483" s="26" t="inlineStr">
        <is>
          <t>CR</t>
        </is>
      </c>
    </row>
    <row r="484">
      <c r="A484" s="26">
        <f>B484&amp;" - "&amp;C484</f>
        <v/>
      </c>
      <c r="B484" s="26" t="inlineStr">
        <is>
          <t>Lipped zeds</t>
        </is>
      </c>
      <c r="C484" s="26" t="inlineStr">
        <is>
          <t>225x75x20x3.5</t>
        </is>
      </c>
      <c r="D484" s="27" t="n">
        <v>10.7</v>
      </c>
      <c r="E484" s="26" t="inlineStr">
        <is>
          <t>CR</t>
        </is>
      </c>
    </row>
    <row r="485">
      <c r="A485" s="26">
        <f>B485&amp;" - "&amp;C485</f>
        <v/>
      </c>
      <c r="B485" s="26" t="inlineStr">
        <is>
          <t>Lipped zeds</t>
        </is>
      </c>
      <c r="C485" s="26" t="inlineStr">
        <is>
          <t>225x75x20x4.5</t>
        </is>
      </c>
      <c r="D485" s="27" t="n">
        <v>13.5</v>
      </c>
      <c r="E485" s="26" t="inlineStr">
        <is>
          <t>CR</t>
        </is>
      </c>
    </row>
    <row r="486">
      <c r="A486" s="26">
        <f>B486&amp;" - "&amp;C486</f>
        <v/>
      </c>
      <c r="B486" s="26" t="inlineStr">
        <is>
          <t>CF Lipped angles</t>
        </is>
      </c>
      <c r="C486" s="26" t="inlineStr">
        <is>
          <t>75x50x20x2.0</t>
        </is>
      </c>
      <c r="D486" s="27" t="n">
        <v>2.42</v>
      </c>
      <c r="E486" s="26" t="inlineStr">
        <is>
          <t>CR</t>
        </is>
      </c>
    </row>
    <row r="487">
      <c r="A487" s="26">
        <f>B487&amp;" - "&amp;C487</f>
        <v/>
      </c>
      <c r="B487" s="26" t="inlineStr">
        <is>
          <t>CF Lipped angles</t>
        </is>
      </c>
      <c r="C487" s="26" t="inlineStr">
        <is>
          <t>75x50x20x2.5</t>
        </is>
      </c>
      <c r="D487" s="27" t="n">
        <v>2.96</v>
      </c>
      <c r="E487" s="26" t="inlineStr">
        <is>
          <t>CR</t>
        </is>
      </c>
    </row>
    <row r="488">
      <c r="A488" s="26">
        <f>B488&amp;" - "&amp;C488</f>
        <v/>
      </c>
      <c r="B488" s="26" t="inlineStr">
        <is>
          <t>CF Lipped angles</t>
        </is>
      </c>
      <c r="C488" s="26" t="inlineStr">
        <is>
          <t>75x50x20x3.0</t>
        </is>
      </c>
      <c r="D488" s="27" t="n">
        <v>3.49</v>
      </c>
      <c r="E488" s="26" t="inlineStr">
        <is>
          <t>CR</t>
        </is>
      </c>
    </row>
    <row r="489">
      <c r="A489" s="26">
        <f>B489&amp;" - "&amp;C489</f>
        <v/>
      </c>
      <c r="B489" s="26" t="inlineStr">
        <is>
          <t>CF Lipped angles</t>
        </is>
      </c>
      <c r="C489" s="26" t="inlineStr">
        <is>
          <t>100x50x25x2.0</t>
        </is>
      </c>
      <c r="D489" s="27" t="n">
        <v>2.96</v>
      </c>
      <c r="E489" s="26" t="inlineStr">
        <is>
          <t>CR</t>
        </is>
      </c>
    </row>
    <row r="490">
      <c r="A490" s="26">
        <f>B490&amp;" - "&amp;C490</f>
        <v/>
      </c>
      <c r="B490" s="26" t="inlineStr">
        <is>
          <t>CF Lipped angles</t>
        </is>
      </c>
      <c r="C490" s="26" t="inlineStr">
        <is>
          <t>100x50x25x2.5</t>
        </is>
      </c>
      <c r="D490" s="27" t="n">
        <v>3.65</v>
      </c>
      <c r="E490" s="26" t="inlineStr">
        <is>
          <t>CR</t>
        </is>
      </c>
    </row>
    <row r="491">
      <c r="A491" s="26">
        <f>B491&amp;" - "&amp;C491</f>
        <v/>
      </c>
      <c r="B491" s="26" t="inlineStr">
        <is>
          <t>CF Lipped angles</t>
        </is>
      </c>
      <c r="C491" s="26" t="inlineStr">
        <is>
          <t>100x50x25x3.0</t>
        </is>
      </c>
      <c r="D491" s="27" t="n">
        <v>4.32</v>
      </c>
      <c r="E491" s="26" t="inlineStr">
        <is>
          <t>CR</t>
        </is>
      </c>
    </row>
    <row r="492">
      <c r="A492" s="26">
        <f>B492&amp;" - "&amp;C492</f>
        <v/>
      </c>
      <c r="B492" s="26" t="inlineStr">
        <is>
          <t>CF Lipped angles</t>
        </is>
      </c>
      <c r="C492" s="26" t="inlineStr">
        <is>
          <t>100x75x25x2.0</t>
        </is>
      </c>
      <c r="D492" s="27" t="n">
        <v>3.36</v>
      </c>
      <c r="E492" s="26" t="inlineStr">
        <is>
          <t>CR</t>
        </is>
      </c>
    </row>
    <row r="493">
      <c r="A493" s="26">
        <f>B493&amp;" - "&amp;C493</f>
        <v/>
      </c>
      <c r="B493" s="26" t="inlineStr">
        <is>
          <t>CF Lipped angles</t>
        </is>
      </c>
      <c r="C493" s="26" t="inlineStr">
        <is>
          <t>100x75x25x2.5</t>
        </is>
      </c>
      <c r="D493" s="27" t="n">
        <v>4.14</v>
      </c>
      <c r="E493" s="26" t="inlineStr">
        <is>
          <t>CR</t>
        </is>
      </c>
    </row>
    <row r="494">
      <c r="A494" s="26">
        <f>B494&amp;" - "&amp;C494</f>
        <v/>
      </c>
      <c r="B494" s="26" t="inlineStr">
        <is>
          <t>CF Lipped angles</t>
        </is>
      </c>
      <c r="C494" s="26" t="inlineStr">
        <is>
          <t>100x75x25x3.0</t>
        </is>
      </c>
      <c r="D494" s="27" t="n">
        <v>4.9</v>
      </c>
      <c r="E494" s="26" t="inlineStr">
        <is>
          <t>CR</t>
        </is>
      </c>
    </row>
    <row r="495">
      <c r="A495" s="26">
        <f>B495&amp;" - "&amp;C495</f>
        <v/>
      </c>
      <c r="B495" s="26" t="inlineStr">
        <is>
          <t>CF Lipped angles</t>
        </is>
      </c>
      <c r="C495" s="26" t="inlineStr">
        <is>
          <t>115x75x25x2.0</t>
        </is>
      </c>
      <c r="D495" s="27" t="n">
        <v>3.59</v>
      </c>
      <c r="E495" s="26" t="inlineStr">
        <is>
          <t>CR</t>
        </is>
      </c>
    </row>
    <row r="496">
      <c r="A496" s="26">
        <f>B496&amp;" - "&amp;C496</f>
        <v/>
      </c>
      <c r="B496" s="26" t="inlineStr">
        <is>
          <t>CF Lipped angles</t>
        </is>
      </c>
      <c r="C496" s="26" t="inlineStr">
        <is>
          <t>115x75x25x2.5</t>
        </is>
      </c>
      <c r="D496" s="27" t="n">
        <v>4.44</v>
      </c>
      <c r="E496" s="26" t="inlineStr">
        <is>
          <t>CR</t>
        </is>
      </c>
    </row>
    <row r="497">
      <c r="A497" s="26">
        <f>B497&amp;" - "&amp;C497</f>
        <v/>
      </c>
      <c r="B497" s="26" t="inlineStr">
        <is>
          <t>CF Lipped angles</t>
        </is>
      </c>
      <c r="C497" s="26" t="inlineStr">
        <is>
          <t>115x75x25x3.0</t>
        </is>
      </c>
      <c r="D497" s="27" t="n">
        <v>5.26</v>
      </c>
      <c r="E497" s="26" t="inlineStr">
        <is>
          <t>CR</t>
        </is>
      </c>
    </row>
    <row r="498">
      <c r="A498" s="26">
        <f>B498&amp;" - "&amp;C498</f>
        <v/>
      </c>
      <c r="B498" s="26" t="inlineStr">
        <is>
          <t>CF Lipped angles</t>
        </is>
      </c>
      <c r="C498" s="26" t="inlineStr">
        <is>
          <t>125x75x25x2.5</t>
        </is>
      </c>
      <c r="D498" s="27" t="n">
        <v>4.63</v>
      </c>
      <c r="E498" s="26" t="inlineStr">
        <is>
          <t>CR</t>
        </is>
      </c>
    </row>
    <row r="499">
      <c r="A499" s="26">
        <f>B499&amp;" - "&amp;C499</f>
        <v/>
      </c>
      <c r="B499" s="26" t="inlineStr">
        <is>
          <t>CF Lipped angles</t>
        </is>
      </c>
      <c r="C499" s="26" t="inlineStr">
        <is>
          <t>125x75x25x3.0</t>
        </is>
      </c>
      <c r="D499" s="27" t="n">
        <v>5.49</v>
      </c>
      <c r="E499" s="26" t="inlineStr">
        <is>
          <t>CR</t>
        </is>
      </c>
    </row>
    <row r="500">
      <c r="A500" s="26">
        <f>B500&amp;" - "&amp;C500</f>
        <v/>
      </c>
      <c r="B500" s="26" t="inlineStr">
        <is>
          <t>CF Lipped angles</t>
        </is>
      </c>
      <c r="C500" s="26" t="inlineStr">
        <is>
          <t>125x75x25x3.5</t>
        </is>
      </c>
      <c r="D500" s="27" t="n">
        <v>6.33</v>
      </c>
      <c r="E500" s="26" t="inlineStr">
        <is>
          <t>CR</t>
        </is>
      </c>
    </row>
    <row r="501">
      <c r="A501" s="26">
        <f>B501&amp;" - "&amp;C501</f>
        <v/>
      </c>
      <c r="B501" s="26" t="inlineStr">
        <is>
          <t>CF Lipped angles</t>
        </is>
      </c>
      <c r="C501" s="26" t="inlineStr">
        <is>
          <t>125x75x25x4.5</t>
        </is>
      </c>
      <c r="D501" s="27" t="n">
        <v>7.95</v>
      </c>
      <c r="E501" s="26" t="inlineStr">
        <is>
          <t>CR</t>
        </is>
      </c>
    </row>
    <row r="502">
      <c r="A502" s="26">
        <f>B502&amp;" - "&amp;C502</f>
        <v/>
      </c>
      <c r="B502" s="26" t="inlineStr">
        <is>
          <t>CF Lipped angles</t>
        </is>
      </c>
      <c r="C502" s="26" t="inlineStr">
        <is>
          <t>150x75x25x2.5</t>
        </is>
      </c>
      <c r="D502" s="27" t="n">
        <v>5.12</v>
      </c>
      <c r="E502" s="26" t="inlineStr">
        <is>
          <t>CR</t>
        </is>
      </c>
    </row>
    <row r="503">
      <c r="A503" s="26">
        <f>B503&amp;" - "&amp;C503</f>
        <v/>
      </c>
      <c r="B503" s="26" t="inlineStr">
        <is>
          <t>CF Lipped angles</t>
        </is>
      </c>
      <c r="C503" s="26" t="inlineStr">
        <is>
          <t>150x75x25x3.0</t>
        </is>
      </c>
      <c r="D503" s="27" t="n">
        <v>6.08</v>
      </c>
      <c r="E503" s="26" t="inlineStr">
        <is>
          <t>CR</t>
        </is>
      </c>
    </row>
    <row r="504">
      <c r="A504" s="26">
        <f>B504&amp;" - "&amp;C504</f>
        <v/>
      </c>
      <c r="B504" s="26" t="inlineStr">
        <is>
          <t>CF Lipped angles</t>
        </is>
      </c>
      <c r="C504" s="26" t="inlineStr">
        <is>
          <t>150x75x25x3.5</t>
        </is>
      </c>
      <c r="D504" s="27" t="n">
        <v>7.02</v>
      </c>
      <c r="E504" s="26" t="inlineStr">
        <is>
          <t>CR</t>
        </is>
      </c>
    </row>
    <row r="505">
      <c r="A505" s="26">
        <f>B505&amp;" - "&amp;C505</f>
        <v/>
      </c>
      <c r="B505" s="26" t="inlineStr">
        <is>
          <t>CF Lipped angles</t>
        </is>
      </c>
      <c r="C505" s="26" t="inlineStr">
        <is>
          <t>150x75x25x4.5</t>
        </is>
      </c>
      <c r="D505" s="27" t="n">
        <v>8.83</v>
      </c>
      <c r="E505" s="26" t="inlineStr">
        <is>
          <t>CR</t>
        </is>
      </c>
    </row>
    <row r="506">
      <c r="A506" s="26">
        <f>B506&amp;" - "&amp;C506</f>
        <v/>
      </c>
      <c r="B506" s="26" t="inlineStr">
        <is>
          <t>Taper flange I Section</t>
        </is>
      </c>
      <c r="C506" s="26" t="inlineStr">
        <is>
          <t>127x76x13</t>
        </is>
      </c>
      <c r="D506" s="27" t="n">
        <v>13.4</v>
      </c>
      <c r="E506" s="26" t="inlineStr"/>
    </row>
    <row r="507">
      <c r="A507" s="26">
        <f>B507&amp;" - "&amp;C507</f>
        <v/>
      </c>
      <c r="B507" s="26" t="inlineStr">
        <is>
          <t>Taper flange I Section</t>
        </is>
      </c>
      <c r="C507" s="26" t="inlineStr">
        <is>
          <t>152x89x17</t>
        </is>
      </c>
      <c r="D507" s="27" t="n">
        <v>17.1</v>
      </c>
      <c r="E507" s="26" t="inlineStr"/>
    </row>
    <row r="508">
      <c r="A508" s="26">
        <f>B508&amp;" - "&amp;C508</f>
        <v/>
      </c>
      <c r="B508" s="26" t="inlineStr">
        <is>
          <t>Taper flange I Section</t>
        </is>
      </c>
      <c r="C508" s="26" t="inlineStr">
        <is>
          <t>178x102x22</t>
        </is>
      </c>
      <c r="D508" s="27" t="n">
        <v>21.4</v>
      </c>
      <c r="E508" s="26" t="inlineStr"/>
    </row>
    <row r="509">
      <c r="A509" s="26">
        <f>B509&amp;" - "&amp;C509</f>
        <v/>
      </c>
      <c r="B509" s="26" t="inlineStr">
        <is>
          <t>Taper flange I Section</t>
        </is>
      </c>
      <c r="C509" s="26" t="inlineStr">
        <is>
          <t>203x102x25</t>
        </is>
      </c>
      <c r="D509" s="27" t="n">
        <v>25.3</v>
      </c>
      <c r="E509" s="26" t="inlineStr"/>
    </row>
    <row r="510">
      <c r="A510" s="26">
        <f>B510&amp;" - "&amp;C510</f>
        <v/>
      </c>
      <c r="B510" s="26" t="inlineStr">
        <is>
          <t>Taper flange I Section</t>
        </is>
      </c>
      <c r="C510" s="26" t="inlineStr">
        <is>
          <t>203x152x52</t>
        </is>
      </c>
      <c r="D510" s="27" t="n">
        <v>52.3</v>
      </c>
      <c r="E510" s="26" t="inlineStr"/>
    </row>
    <row r="511">
      <c r="A511" s="26">
        <f>B511&amp;" - "&amp;C511</f>
        <v/>
      </c>
      <c r="B511" s="26" t="inlineStr">
        <is>
          <t>Tee</t>
        </is>
      </c>
      <c r="C511" s="26" t="inlineStr">
        <is>
          <t>102x133x13</t>
        </is>
      </c>
      <c r="D511" s="27" t="n">
        <v>12.6</v>
      </c>
      <c r="E511" s="26" t="inlineStr"/>
    </row>
    <row r="512">
      <c r="A512" s="26">
        <f>B512&amp;" - "&amp;C512</f>
        <v/>
      </c>
      <c r="B512" s="26" t="inlineStr">
        <is>
          <t>Tee</t>
        </is>
      </c>
      <c r="C512" s="26" t="inlineStr">
        <is>
          <t>102x133x15</t>
        </is>
      </c>
      <c r="D512" s="27" t="n">
        <v>14.9</v>
      </c>
      <c r="E512" s="26" t="inlineStr"/>
    </row>
    <row r="513">
      <c r="A513" s="26">
        <f>B513&amp;" - "&amp;C513</f>
        <v/>
      </c>
      <c r="B513" s="26" t="inlineStr">
        <is>
          <t>Tee</t>
        </is>
      </c>
      <c r="C513" s="26" t="inlineStr">
        <is>
          <t>127x146x16</t>
        </is>
      </c>
      <c r="D513" s="27" t="n">
        <v>15.6</v>
      </c>
      <c r="E513" s="26" t="inlineStr"/>
    </row>
    <row r="514">
      <c r="A514" s="26">
        <f>B514&amp;" - "&amp;C514</f>
        <v/>
      </c>
      <c r="B514" s="26" t="inlineStr">
        <is>
          <t>Tee</t>
        </is>
      </c>
      <c r="C514" s="26" t="inlineStr">
        <is>
          <t>127x146x19</t>
        </is>
      </c>
      <c r="D514" s="27" t="n">
        <v>18.5</v>
      </c>
      <c r="E514" s="26" t="inlineStr"/>
    </row>
    <row r="515">
      <c r="A515" s="26">
        <f>B515&amp;" - "&amp;C515</f>
        <v/>
      </c>
      <c r="B515" s="26" t="inlineStr">
        <is>
          <t>Tee</t>
        </is>
      </c>
      <c r="C515" s="26" t="inlineStr">
        <is>
          <t>127x146x22</t>
        </is>
      </c>
      <c r="D515" s="27" t="n">
        <v>21.5</v>
      </c>
      <c r="E515" s="26" t="inlineStr"/>
    </row>
    <row r="516">
      <c r="A516" s="26">
        <f>B516&amp;" - "&amp;C516</f>
        <v/>
      </c>
      <c r="B516" s="26" t="inlineStr">
        <is>
          <t>Tee</t>
        </is>
      </c>
      <c r="C516" s="26" t="inlineStr">
        <is>
          <t>152x102x12</t>
        </is>
      </c>
      <c r="D516" s="27" t="n">
        <v>12.4</v>
      </c>
      <c r="E516" s="26" t="inlineStr"/>
    </row>
    <row r="517">
      <c r="A517" s="26">
        <f>B517&amp;" - "&amp;C517</f>
        <v/>
      </c>
      <c r="B517" s="26" t="inlineStr">
        <is>
          <t>Tee</t>
        </is>
      </c>
      <c r="C517" s="26" t="inlineStr">
        <is>
          <t>152x102x14</t>
        </is>
      </c>
      <c r="D517" s="27" t="n">
        <v>14.1</v>
      </c>
      <c r="E517" s="26" t="inlineStr"/>
    </row>
    <row r="518">
      <c r="A518" s="26">
        <f>B518&amp;" - "&amp;C518</f>
        <v/>
      </c>
      <c r="B518" s="26" t="inlineStr">
        <is>
          <t>Tee</t>
        </is>
      </c>
      <c r="C518" s="26" t="inlineStr">
        <is>
          <t>152x102x16</t>
        </is>
      </c>
      <c r="D518" s="27" t="n">
        <v>16.4</v>
      </c>
      <c r="E518" s="26" t="inlineStr"/>
    </row>
    <row r="519">
      <c r="A519" s="26">
        <f>B519&amp;" - "&amp;C519</f>
        <v/>
      </c>
      <c r="B519" s="26" t="inlineStr">
        <is>
          <t>Tee</t>
        </is>
      </c>
      <c r="C519" s="26" t="inlineStr">
        <is>
          <t>152x165x20</t>
        </is>
      </c>
      <c r="D519" s="27" t="n">
        <v>20.2</v>
      </c>
      <c r="E519" s="26" t="inlineStr"/>
    </row>
    <row r="520">
      <c r="A520" s="26">
        <f>B520&amp;" - "&amp;C520</f>
        <v/>
      </c>
      <c r="B520" s="26" t="inlineStr">
        <is>
          <t>Tee</t>
        </is>
      </c>
      <c r="C520" s="26" t="inlineStr">
        <is>
          <t>152x165x23</t>
        </is>
      </c>
      <c r="D520" s="27" t="n">
        <v>23.1</v>
      </c>
      <c r="E520" s="26" t="inlineStr"/>
    </row>
    <row r="521">
      <c r="A521" s="26">
        <f>B521&amp;" - "&amp;C521</f>
        <v/>
      </c>
      <c r="B521" s="26" t="inlineStr">
        <is>
          <t>Tee</t>
        </is>
      </c>
      <c r="C521" s="26" t="inlineStr">
        <is>
          <t>152x165x27</t>
        </is>
      </c>
      <c r="D521" s="27" t="n">
        <v>27</v>
      </c>
      <c r="E521" s="26" t="inlineStr"/>
    </row>
    <row r="522">
      <c r="A522" s="26">
        <f>B522&amp;" - "&amp;C522</f>
        <v/>
      </c>
      <c r="B522" s="26" t="inlineStr">
        <is>
          <t>Tee</t>
        </is>
      </c>
      <c r="C522" s="26" t="inlineStr">
        <is>
          <t>178x171x23</t>
        </is>
      </c>
      <c r="D522" s="27" t="n">
        <v>22.5</v>
      </c>
      <c r="E522" s="26" t="inlineStr"/>
    </row>
    <row r="523">
      <c r="A523" s="26">
        <f>B523&amp;" - "&amp;C523</f>
        <v/>
      </c>
      <c r="B523" s="26" t="inlineStr">
        <is>
          <t>Tee</t>
        </is>
      </c>
      <c r="C523" s="26" t="inlineStr">
        <is>
          <t>178x171x26</t>
        </is>
      </c>
      <c r="D523" s="27" t="n">
        <v>25.5</v>
      </c>
      <c r="E523" s="26" t="inlineStr"/>
    </row>
    <row r="524">
      <c r="A524" s="26">
        <f>B524&amp;" - "&amp;C524</f>
        <v/>
      </c>
      <c r="B524" s="26" t="inlineStr">
        <is>
          <t>Tee</t>
        </is>
      </c>
      <c r="C524" s="26" t="inlineStr">
        <is>
          <t>178x171x29</t>
        </is>
      </c>
      <c r="D524" s="27" t="n">
        <v>28.5</v>
      </c>
      <c r="E524" s="26" t="inlineStr"/>
    </row>
    <row r="525">
      <c r="A525" s="26">
        <f>B525&amp;" - "&amp;C525</f>
        <v/>
      </c>
      <c r="B525" s="26" t="inlineStr">
        <is>
          <t>Tee</t>
        </is>
      </c>
      <c r="C525" s="26" t="inlineStr">
        <is>
          <t>178x171x34</t>
        </is>
      </c>
      <c r="D525" s="27" t="n">
        <v>33.6</v>
      </c>
      <c r="E525" s="26" t="inlineStr"/>
    </row>
    <row r="526">
      <c r="A526" s="26">
        <f>B526&amp;" - "&amp;C526</f>
        <v/>
      </c>
      <c r="B526" s="26" t="inlineStr">
        <is>
          <t>Tee</t>
        </is>
      </c>
      <c r="C526" s="26" t="inlineStr">
        <is>
          <t>203x140x20</t>
        </is>
      </c>
      <c r="D526" s="27" t="n">
        <v>19.5</v>
      </c>
      <c r="E526" s="26" t="inlineStr"/>
    </row>
    <row r="527">
      <c r="A527" s="26">
        <f>B527&amp;" - "&amp;C527</f>
        <v/>
      </c>
      <c r="B527" s="26" t="inlineStr">
        <is>
          <t>Tee</t>
        </is>
      </c>
      <c r="C527" s="26" t="inlineStr">
        <is>
          <t>203x140x23</t>
        </is>
      </c>
      <c r="D527" s="27" t="n">
        <v>23</v>
      </c>
      <c r="E527" s="26" t="inlineStr"/>
    </row>
    <row r="528">
      <c r="A528" s="26">
        <f>B528&amp;" - "&amp;C528</f>
        <v/>
      </c>
      <c r="B528" s="26" t="inlineStr">
        <is>
          <t>Tee</t>
        </is>
      </c>
      <c r="C528" s="26" t="inlineStr">
        <is>
          <t>203x178x27</t>
        </is>
      </c>
      <c r="D528" s="27" t="n">
        <v>27</v>
      </c>
      <c r="E528" s="26" t="inlineStr"/>
    </row>
    <row r="529">
      <c r="A529" s="26">
        <f>B529&amp;" - "&amp;C529</f>
        <v/>
      </c>
      <c r="B529" s="26" t="inlineStr">
        <is>
          <t>Tee</t>
        </is>
      </c>
      <c r="C529" s="26" t="inlineStr">
        <is>
          <t>203x178x30</t>
        </is>
      </c>
      <c r="D529" s="27" t="n">
        <v>30</v>
      </c>
      <c r="E529" s="26" t="inlineStr"/>
    </row>
    <row r="530">
      <c r="A530" s="26">
        <f>B530&amp;" - "&amp;C530</f>
        <v/>
      </c>
      <c r="B530" s="26" t="inlineStr">
        <is>
          <t>Tee</t>
        </is>
      </c>
      <c r="C530" s="26" t="inlineStr">
        <is>
          <t>203x178x34</t>
        </is>
      </c>
      <c r="D530" s="27" t="n">
        <v>34</v>
      </c>
      <c r="E530" s="26" t="inlineStr"/>
    </row>
    <row r="531">
      <c r="A531" s="26">
        <f>B531&amp;" - "&amp;C531</f>
        <v/>
      </c>
      <c r="B531" s="26" t="inlineStr">
        <is>
          <t>Tee</t>
        </is>
      </c>
      <c r="C531" s="26" t="inlineStr">
        <is>
          <t>203x178x37</t>
        </is>
      </c>
      <c r="D531" s="27" t="n">
        <v>37</v>
      </c>
      <c r="E531" s="26" t="inlineStr"/>
    </row>
    <row r="532">
      <c r="A532" s="26">
        <f>B532&amp;" - "&amp;C532</f>
        <v/>
      </c>
      <c r="B532" s="26" t="inlineStr">
        <is>
          <t>Tee</t>
        </is>
      </c>
      <c r="C532" s="26" t="inlineStr">
        <is>
          <t>229x191x34</t>
        </is>
      </c>
      <c r="D532" s="27" t="n">
        <v>33.6</v>
      </c>
      <c r="E532" s="26" t="inlineStr"/>
    </row>
    <row r="533">
      <c r="A533" s="26">
        <f>B533&amp;" - "&amp;C533</f>
        <v/>
      </c>
      <c r="B533" s="26" t="inlineStr">
        <is>
          <t>Tee</t>
        </is>
      </c>
      <c r="C533" s="26" t="inlineStr">
        <is>
          <t>229x191x38</t>
        </is>
      </c>
      <c r="D533" s="27" t="n">
        <v>37.5</v>
      </c>
      <c r="E533" s="26" t="inlineStr"/>
    </row>
    <row r="534">
      <c r="A534" s="26">
        <f>B534&amp;" - "&amp;C534</f>
        <v/>
      </c>
      <c r="B534" s="26" t="inlineStr">
        <is>
          <t>Tee</t>
        </is>
      </c>
      <c r="C534" s="26" t="inlineStr">
        <is>
          <t>229x191x41</t>
        </is>
      </c>
      <c r="D534" s="27" t="n">
        <v>41</v>
      </c>
      <c r="E534" s="26" t="inlineStr"/>
    </row>
    <row r="535">
      <c r="A535" s="26">
        <f>B535&amp;" - "&amp;C535</f>
        <v/>
      </c>
      <c r="B535" s="26" t="inlineStr">
        <is>
          <t>Tee</t>
        </is>
      </c>
      <c r="C535" s="26" t="inlineStr">
        <is>
          <t>229x191x45</t>
        </is>
      </c>
      <c r="D535" s="27" t="n">
        <v>44.7</v>
      </c>
      <c r="E535" s="26" t="inlineStr"/>
    </row>
    <row r="536">
      <c r="A536" s="26">
        <f>B536&amp;" - "&amp;C536</f>
        <v/>
      </c>
      <c r="B536" s="26" t="inlineStr">
        <is>
          <t>Tee</t>
        </is>
      </c>
      <c r="C536" s="26" t="inlineStr">
        <is>
          <t>229x191x50</t>
        </is>
      </c>
      <c r="D536" s="27" t="n">
        <v>49.2</v>
      </c>
      <c r="E536" s="26" t="inlineStr"/>
    </row>
    <row r="537">
      <c r="A537" s="26">
        <f>B537&amp;" - "&amp;C537</f>
        <v/>
      </c>
      <c r="B537" s="26" t="inlineStr">
        <is>
          <t>Tee</t>
        </is>
      </c>
      <c r="C537" s="26" t="inlineStr">
        <is>
          <t>267x210x41</t>
        </is>
      </c>
      <c r="D537" s="27" t="n">
        <v>41.1</v>
      </c>
      <c r="E537" s="26" t="inlineStr"/>
    </row>
    <row r="538">
      <c r="A538" s="26">
        <f>B538&amp;" - "&amp;C538</f>
        <v/>
      </c>
      <c r="B538" s="26" t="inlineStr">
        <is>
          <t>Tee</t>
        </is>
      </c>
      <c r="C538" s="26" t="inlineStr">
        <is>
          <t>267x210x46</t>
        </is>
      </c>
      <c r="D538" s="27" t="n">
        <v>46.1</v>
      </c>
      <c r="E538" s="26" t="inlineStr"/>
    </row>
    <row r="539">
      <c r="A539" s="26">
        <f>B539&amp;" - "&amp;C539</f>
        <v/>
      </c>
      <c r="B539" s="26" t="inlineStr">
        <is>
          <t>Tee</t>
        </is>
      </c>
      <c r="C539" s="26" t="inlineStr">
        <is>
          <t>267x210x50</t>
        </is>
      </c>
      <c r="D539" s="27" t="n">
        <v>50.7</v>
      </c>
      <c r="E539" s="26" t="inlineStr"/>
    </row>
    <row r="540">
      <c r="A540" s="26">
        <f>B540&amp;" - "&amp;C540</f>
        <v/>
      </c>
      <c r="B540" s="26" t="inlineStr">
        <is>
          <t>Tee</t>
        </is>
      </c>
      <c r="C540" s="26" t="inlineStr">
        <is>
          <t>267x210x55</t>
        </is>
      </c>
      <c r="D540" s="27" t="n">
        <v>54.5</v>
      </c>
      <c r="E540" s="26" t="inlineStr"/>
    </row>
    <row r="541">
      <c r="A541" s="26">
        <f>B541&amp;" - "&amp;C541</f>
        <v/>
      </c>
      <c r="B541" s="26" t="inlineStr">
        <is>
          <t>Tee</t>
        </is>
      </c>
      <c r="C541" s="26" t="inlineStr">
        <is>
          <t>267x210x61</t>
        </is>
      </c>
      <c r="D541" s="27" t="n">
        <v>61.2</v>
      </c>
      <c r="E541" s="26" t="inlineStr"/>
    </row>
    <row r="542">
      <c r="A542" s="26">
        <f>B542&amp;" - "&amp;C542</f>
        <v/>
      </c>
      <c r="B542" s="26" t="inlineStr">
        <is>
          <t>Tee</t>
        </is>
      </c>
      <c r="C542" s="26" t="inlineStr">
        <is>
          <t>76x153x13</t>
        </is>
      </c>
      <c r="D542" s="27" t="n">
        <v>11.5</v>
      </c>
      <c r="E542" s="26" t="inlineStr"/>
    </row>
    <row r="543">
      <c r="A543" s="26">
        <f>B543&amp;" - "&amp;C543</f>
        <v/>
      </c>
      <c r="B543" s="26" t="inlineStr">
        <is>
          <t>Tee</t>
        </is>
      </c>
      <c r="C543" s="26" t="inlineStr">
        <is>
          <t>76x153x15</t>
        </is>
      </c>
      <c r="D543" s="27" t="n">
        <v>15</v>
      </c>
      <c r="E543" s="26" t="inlineStr"/>
    </row>
    <row r="544">
      <c r="A544" s="26">
        <f>B544&amp;" - "&amp;C544</f>
        <v/>
      </c>
      <c r="B544" s="26" t="inlineStr">
        <is>
          <t>Tee</t>
        </is>
      </c>
      <c r="C544" s="26" t="inlineStr">
        <is>
          <t>76x153x19</t>
        </is>
      </c>
      <c r="D544" s="27" t="n">
        <v>18.5</v>
      </c>
      <c r="E544" s="26" t="inlineStr"/>
    </row>
    <row r="545">
      <c r="A545" s="26">
        <f>B545&amp;" - "&amp;C545</f>
        <v/>
      </c>
      <c r="B545" s="26" t="inlineStr">
        <is>
          <t>Tee</t>
        </is>
      </c>
      <c r="C545" s="26" t="inlineStr">
        <is>
          <t>102x203x23</t>
        </is>
      </c>
      <c r="D545" s="27" t="n">
        <v>23.1</v>
      </c>
      <c r="E545" s="26" t="inlineStr"/>
    </row>
    <row r="546">
      <c r="A546" s="26">
        <f>B546&amp;" - "&amp;C546</f>
        <v/>
      </c>
      <c r="B546" s="26" t="inlineStr">
        <is>
          <t>Tee</t>
        </is>
      </c>
      <c r="C546" s="26" t="inlineStr">
        <is>
          <t>102x203x26</t>
        </is>
      </c>
      <c r="D546" s="27" t="n">
        <v>26</v>
      </c>
      <c r="E546" s="26" t="inlineStr"/>
    </row>
    <row r="547">
      <c r="A547" s="26">
        <f>B547&amp;" - "&amp;C547</f>
        <v/>
      </c>
      <c r="B547" s="26" t="inlineStr">
        <is>
          <t>Tee</t>
        </is>
      </c>
      <c r="C547" s="26" t="inlineStr">
        <is>
          <t>102x203x30</t>
        </is>
      </c>
      <c r="D547" s="27" t="n">
        <v>30</v>
      </c>
      <c r="E547" s="26" t="inlineStr"/>
    </row>
    <row r="548">
      <c r="A548" s="26">
        <f>B548&amp;" - "&amp;C548</f>
        <v/>
      </c>
      <c r="B548" s="26" t="inlineStr">
        <is>
          <t>Tee</t>
        </is>
      </c>
      <c r="C548" s="26" t="inlineStr">
        <is>
          <t>102x203x35</t>
        </is>
      </c>
      <c r="D548" s="27" t="n">
        <v>35.5</v>
      </c>
      <c r="E548" s="26" t="inlineStr"/>
    </row>
    <row r="549">
      <c r="A549" s="26">
        <f>B549&amp;" - "&amp;C549</f>
        <v/>
      </c>
      <c r="B549" s="26" t="inlineStr">
        <is>
          <t>Tee</t>
        </is>
      </c>
      <c r="C549" s="26" t="inlineStr">
        <is>
          <t>102x203x43</t>
        </is>
      </c>
      <c r="D549" s="27" t="n">
        <v>43.1</v>
      </c>
      <c r="E549" s="26" t="inlineStr"/>
    </row>
    <row r="550">
      <c r="A550" s="26">
        <f>B550&amp;" - "&amp;C550</f>
        <v/>
      </c>
      <c r="B550" s="26" t="inlineStr">
        <is>
          <t>Tee</t>
        </is>
      </c>
      <c r="C550" s="26" t="inlineStr">
        <is>
          <t>127x254x37</t>
        </is>
      </c>
      <c r="D550" s="27" t="n">
        <v>36.5</v>
      </c>
      <c r="E550" s="26" t="inlineStr"/>
    </row>
    <row r="551">
      <c r="A551" s="26">
        <f>B551&amp;" - "&amp;C551</f>
        <v/>
      </c>
      <c r="B551" s="26" t="inlineStr">
        <is>
          <t>Tee</t>
        </is>
      </c>
      <c r="C551" s="26" t="inlineStr">
        <is>
          <t>127x254x45</t>
        </is>
      </c>
      <c r="D551" s="27" t="n">
        <v>44.5</v>
      </c>
      <c r="E551" s="26" t="inlineStr"/>
    </row>
    <row r="552">
      <c r="A552" s="26">
        <f>B552&amp;" - "&amp;C552</f>
        <v/>
      </c>
      <c r="B552" s="26" t="inlineStr">
        <is>
          <t>Tee</t>
        </is>
      </c>
      <c r="C552" s="26" t="inlineStr">
        <is>
          <t>127x254x54</t>
        </is>
      </c>
      <c r="D552" s="27" t="n">
        <v>53.5</v>
      </c>
      <c r="E552" s="26" t="inlineStr"/>
    </row>
    <row r="553">
      <c r="A553" s="26">
        <f>B553&amp;" - "&amp;C553</f>
        <v/>
      </c>
      <c r="B553" s="26" t="inlineStr">
        <is>
          <t>Tee</t>
        </is>
      </c>
      <c r="C553" s="26" t="inlineStr">
        <is>
          <t>127x254x66</t>
        </is>
      </c>
      <c r="D553" s="27" t="n">
        <v>66.2</v>
      </c>
      <c r="E553" s="26" t="inlineStr"/>
    </row>
    <row r="554">
      <c r="A554" s="26">
        <f>B554&amp;" - "&amp;C554</f>
        <v/>
      </c>
      <c r="B554" s="26" t="inlineStr">
        <is>
          <t>Tee</t>
        </is>
      </c>
      <c r="C554" s="26" t="inlineStr">
        <is>
          <t>152x305x48</t>
        </is>
      </c>
      <c r="D554" s="27" t="n">
        <v>48.4</v>
      </c>
      <c r="E554" s="26" t="inlineStr"/>
    </row>
    <row r="555">
      <c r="A555" s="26">
        <f>B555&amp;" - "&amp;C555</f>
        <v/>
      </c>
      <c r="B555" s="26" t="inlineStr">
        <is>
          <t>Tee</t>
        </is>
      </c>
      <c r="C555" s="26" t="inlineStr">
        <is>
          <t>152x305x59</t>
        </is>
      </c>
      <c r="D555" s="27" t="n">
        <v>58.8</v>
      </c>
      <c r="E555" s="26" t="inlineStr"/>
    </row>
    <row r="556">
      <c r="A556" s="26">
        <f>B556&amp;" - "&amp;C556</f>
        <v/>
      </c>
      <c r="B556" s="26" t="inlineStr">
        <is>
          <t>Tee</t>
        </is>
      </c>
      <c r="C556" s="26" t="inlineStr">
        <is>
          <t>152x305x68</t>
        </is>
      </c>
      <c r="D556" s="27" t="n">
        <v>68.40000000000001</v>
      </c>
      <c r="E556" s="26" t="inlineStr"/>
    </row>
    <row r="557">
      <c r="A557" s="26">
        <f>B557&amp;" - "&amp;C557</f>
        <v/>
      </c>
      <c r="B557" s="26" t="inlineStr">
        <is>
          <t>Tee</t>
        </is>
      </c>
      <c r="C557" s="26" t="inlineStr">
        <is>
          <t>152x305x79</t>
        </is>
      </c>
      <c r="D557" s="27" t="n">
        <v>78.8</v>
      </c>
      <c r="E557" s="26" t="inlineStr"/>
    </row>
    <row r="558">
      <c r="A558" s="26">
        <f>B558&amp;" - "&amp;C558</f>
        <v/>
      </c>
      <c r="B558" s="26" t="inlineStr">
        <is>
          <t>Flat</t>
        </is>
      </c>
      <c r="C558" s="26" t="inlineStr">
        <is>
          <t>5</t>
        </is>
      </c>
      <c r="D558" s="27" t="n">
        <v>7.85</v>
      </c>
      <c r="E558" s="26" t="inlineStr">
        <is>
          <t>PL</t>
        </is>
      </c>
    </row>
    <row r="559">
      <c r="A559" s="26">
        <f>B559&amp;" - "&amp;C559</f>
        <v/>
      </c>
      <c r="B559" s="26" t="inlineStr">
        <is>
          <t>Flat</t>
        </is>
      </c>
      <c r="C559" s="26" t="inlineStr">
        <is>
          <t>6</t>
        </is>
      </c>
      <c r="D559" s="27" t="n">
        <v>7.85</v>
      </c>
      <c r="E559" s="26" t="inlineStr">
        <is>
          <t>PL</t>
        </is>
      </c>
    </row>
    <row r="560">
      <c r="A560" s="26">
        <f>B560&amp;" - "&amp;C560</f>
        <v/>
      </c>
      <c r="B560" s="26" t="inlineStr">
        <is>
          <t>Flat</t>
        </is>
      </c>
      <c r="C560" s="26" t="inlineStr">
        <is>
          <t>8</t>
        </is>
      </c>
      <c r="D560" s="27" t="n">
        <v>7.85</v>
      </c>
      <c r="E560" s="26" t="inlineStr">
        <is>
          <t>PL</t>
        </is>
      </c>
    </row>
    <row r="561">
      <c r="A561" s="26">
        <f>B561&amp;" - "&amp;C561</f>
        <v/>
      </c>
      <c r="B561" s="26" t="inlineStr">
        <is>
          <t>Flat</t>
        </is>
      </c>
      <c r="C561" s="26" t="inlineStr">
        <is>
          <t>10</t>
        </is>
      </c>
      <c r="D561" s="27" t="n">
        <v>7.85</v>
      </c>
      <c r="E561" s="26" t="inlineStr">
        <is>
          <t>PL</t>
        </is>
      </c>
    </row>
    <row r="562">
      <c r="A562" s="26">
        <f>B562&amp;" - "&amp;C562</f>
        <v/>
      </c>
      <c r="B562" s="26" t="inlineStr">
        <is>
          <t>Flat</t>
        </is>
      </c>
      <c r="C562" s="26" t="inlineStr">
        <is>
          <t>12</t>
        </is>
      </c>
      <c r="D562" s="27" t="n">
        <v>7.85</v>
      </c>
      <c r="E562" s="26" t="inlineStr">
        <is>
          <t>PL</t>
        </is>
      </c>
    </row>
    <row r="563">
      <c r="A563" s="26">
        <f>B563&amp;" - "&amp;C563</f>
        <v/>
      </c>
      <c r="B563" s="26" t="inlineStr">
        <is>
          <t>Flat</t>
        </is>
      </c>
      <c r="C563" s="26" t="inlineStr">
        <is>
          <t>16</t>
        </is>
      </c>
      <c r="D563" s="27" t="n">
        <v>7.85</v>
      </c>
      <c r="E563" s="26" t="inlineStr">
        <is>
          <t>PL</t>
        </is>
      </c>
    </row>
    <row r="564">
      <c r="A564" s="26">
        <f>B564&amp;" - "&amp;C564</f>
        <v/>
      </c>
      <c r="B564" s="26" t="inlineStr">
        <is>
          <t>Flat</t>
        </is>
      </c>
      <c r="C564" s="26" t="inlineStr">
        <is>
          <t>20</t>
        </is>
      </c>
      <c r="D564" s="27" t="n">
        <v>7.85</v>
      </c>
      <c r="E564" s="26" t="inlineStr">
        <is>
          <t>PL</t>
        </is>
      </c>
    </row>
    <row r="565">
      <c r="A565" s="26">
        <f>B565&amp;" - "&amp;C565</f>
        <v/>
      </c>
      <c r="B565" s="26" t="inlineStr">
        <is>
          <t>Flat</t>
        </is>
      </c>
      <c r="C565" s="26" t="inlineStr">
        <is>
          <t>25</t>
        </is>
      </c>
      <c r="D565" s="27" t="n">
        <v>7.85</v>
      </c>
      <c r="E565" s="26" t="inlineStr">
        <is>
          <t>PL</t>
        </is>
      </c>
    </row>
    <row r="566">
      <c r="A566" s="26">
        <f>B566&amp;" - "&amp;C566</f>
        <v/>
      </c>
      <c r="B566" s="26" t="inlineStr">
        <is>
          <t>Flat</t>
        </is>
      </c>
      <c r="C566" s="26" t="inlineStr">
        <is>
          <t>30</t>
        </is>
      </c>
      <c r="D566" s="27" t="n">
        <v>7.85</v>
      </c>
      <c r="E566" s="26" t="inlineStr">
        <is>
          <t>PL</t>
        </is>
      </c>
    </row>
    <row r="567">
      <c r="A567" s="26">
        <f>B567&amp;" - "&amp;C567</f>
        <v/>
      </c>
      <c r="B567" s="26" t="inlineStr">
        <is>
          <t>Flat</t>
        </is>
      </c>
      <c r="C567" s="26" t="inlineStr">
        <is>
          <t>40</t>
        </is>
      </c>
      <c r="D567" s="27" t="n">
        <v>7.85</v>
      </c>
      <c r="E567" s="26" t="inlineStr">
        <is>
          <t>PL</t>
        </is>
      </c>
    </row>
    <row r="568">
      <c r="A568" s="26">
        <f>B568&amp;" - "&amp;C568</f>
        <v/>
      </c>
      <c r="B568" s="26" t="inlineStr">
        <is>
          <t>Plate</t>
        </is>
      </c>
      <c r="C568" s="26" t="inlineStr">
        <is>
          <t>4.5</t>
        </is>
      </c>
      <c r="D568" s="27" t="n">
        <v>7.85</v>
      </c>
      <c r="E568" s="26" t="inlineStr">
        <is>
          <t>PL</t>
        </is>
      </c>
    </row>
    <row r="569">
      <c r="A569" s="26">
        <f>B569&amp;" - "&amp;C569</f>
        <v/>
      </c>
      <c r="B569" s="26" t="inlineStr">
        <is>
          <t>Plate</t>
        </is>
      </c>
      <c r="C569" s="26" t="inlineStr">
        <is>
          <t>5</t>
        </is>
      </c>
      <c r="D569" s="27" t="n">
        <v>7.85</v>
      </c>
      <c r="E569" s="26" t="inlineStr">
        <is>
          <t>PL</t>
        </is>
      </c>
    </row>
    <row r="570">
      <c r="A570" s="26">
        <f>B570&amp;" - "&amp;C570</f>
        <v/>
      </c>
      <c r="B570" s="26" t="inlineStr">
        <is>
          <t>Plate</t>
        </is>
      </c>
      <c r="C570" s="26" t="inlineStr">
        <is>
          <t>6</t>
        </is>
      </c>
      <c r="D570" s="27" t="n">
        <v>7.85</v>
      </c>
      <c r="E570" s="26" t="inlineStr">
        <is>
          <t>PL</t>
        </is>
      </c>
    </row>
    <row r="571">
      <c r="A571" s="26">
        <f>B571&amp;" - "&amp;C571</f>
        <v/>
      </c>
      <c r="B571" s="26" t="inlineStr">
        <is>
          <t>Plate</t>
        </is>
      </c>
      <c r="C571" s="26" t="inlineStr">
        <is>
          <t>8</t>
        </is>
      </c>
      <c r="D571" s="27" t="n">
        <v>7.85</v>
      </c>
      <c r="E571" s="26" t="inlineStr">
        <is>
          <t>PL</t>
        </is>
      </c>
    </row>
    <row r="572">
      <c r="A572" s="26">
        <f>B572&amp;" - "&amp;C572</f>
        <v/>
      </c>
      <c r="B572" s="26" t="inlineStr">
        <is>
          <t>Plate</t>
        </is>
      </c>
      <c r="C572" s="26" t="inlineStr">
        <is>
          <t>10</t>
        </is>
      </c>
      <c r="D572" s="27" t="n">
        <v>7.85</v>
      </c>
      <c r="E572" s="26" t="inlineStr">
        <is>
          <t>PL</t>
        </is>
      </c>
    </row>
    <row r="573">
      <c r="A573" s="26">
        <f>B573&amp;" - "&amp;C573</f>
        <v/>
      </c>
      <c r="B573" s="26" t="inlineStr">
        <is>
          <t>Plate</t>
        </is>
      </c>
      <c r="C573" s="26" t="inlineStr">
        <is>
          <t>12</t>
        </is>
      </c>
      <c r="D573" s="27" t="n">
        <v>7.85</v>
      </c>
      <c r="E573" s="26" t="inlineStr">
        <is>
          <t>PL</t>
        </is>
      </c>
    </row>
    <row r="574">
      <c r="A574" s="26">
        <f>B574&amp;" - "&amp;C574</f>
        <v/>
      </c>
      <c r="B574" s="26" t="inlineStr">
        <is>
          <t>Plate</t>
        </is>
      </c>
      <c r="C574" s="26" t="inlineStr">
        <is>
          <t>14</t>
        </is>
      </c>
      <c r="D574" s="27" t="n">
        <v>7.85</v>
      </c>
      <c r="E574" s="26" t="inlineStr">
        <is>
          <t>PL</t>
        </is>
      </c>
    </row>
    <row r="575">
      <c r="A575" s="26">
        <f>B575&amp;" - "&amp;C575</f>
        <v/>
      </c>
      <c r="B575" s="26" t="inlineStr">
        <is>
          <t>Plate</t>
        </is>
      </c>
      <c r="C575" s="26" t="inlineStr">
        <is>
          <t>16</t>
        </is>
      </c>
      <c r="D575" s="27" t="n">
        <v>7.85</v>
      </c>
      <c r="E575" s="26" t="inlineStr">
        <is>
          <t>PL</t>
        </is>
      </c>
    </row>
    <row r="576">
      <c r="A576" s="26">
        <f>B576&amp;" - "&amp;C576</f>
        <v/>
      </c>
      <c r="B576" s="26" t="inlineStr">
        <is>
          <t>Plate</t>
        </is>
      </c>
      <c r="C576" s="26" t="inlineStr">
        <is>
          <t>18</t>
        </is>
      </c>
      <c r="D576" s="27" t="n">
        <v>7.85</v>
      </c>
      <c r="E576" s="26" t="inlineStr">
        <is>
          <t>PL</t>
        </is>
      </c>
    </row>
    <row r="577">
      <c r="A577" s="26">
        <f>B577&amp;" - "&amp;C577</f>
        <v/>
      </c>
      <c r="B577" s="26" t="inlineStr">
        <is>
          <t>Plate</t>
        </is>
      </c>
      <c r="C577" s="26" t="inlineStr">
        <is>
          <t>20</t>
        </is>
      </c>
      <c r="D577" s="27" t="n">
        <v>7.85</v>
      </c>
      <c r="E577" s="26" t="inlineStr">
        <is>
          <t>PL</t>
        </is>
      </c>
    </row>
    <row r="578">
      <c r="A578" s="26">
        <f>B578&amp;" - "&amp;C578</f>
        <v/>
      </c>
      <c r="B578" s="26" t="inlineStr">
        <is>
          <t>Plate</t>
        </is>
      </c>
      <c r="C578" s="26" t="inlineStr">
        <is>
          <t>22</t>
        </is>
      </c>
      <c r="D578" s="27" t="n">
        <v>7.85</v>
      </c>
      <c r="E578" s="26" t="inlineStr">
        <is>
          <t>PL</t>
        </is>
      </c>
    </row>
    <row r="579">
      <c r="A579" s="26">
        <f>B579&amp;" - "&amp;C579</f>
        <v/>
      </c>
      <c r="B579" s="26" t="inlineStr">
        <is>
          <t>Plate</t>
        </is>
      </c>
      <c r="C579" s="26" t="inlineStr">
        <is>
          <t>25</t>
        </is>
      </c>
      <c r="D579" s="27" t="n">
        <v>7.85</v>
      </c>
      <c r="E579" s="26" t="inlineStr">
        <is>
          <t>PL</t>
        </is>
      </c>
    </row>
    <row r="580">
      <c r="A580" s="26">
        <f>B580&amp;" - "&amp;C580</f>
        <v/>
      </c>
      <c r="B580" s="26" t="inlineStr">
        <is>
          <t>Plate</t>
        </is>
      </c>
      <c r="C580" s="26" t="inlineStr">
        <is>
          <t>28</t>
        </is>
      </c>
      <c r="D580" s="27" t="n">
        <v>7.85</v>
      </c>
      <c r="E580" s="26" t="inlineStr">
        <is>
          <t>PL</t>
        </is>
      </c>
    </row>
    <row r="581">
      <c r="A581" s="26">
        <f>B581&amp;" - "&amp;C581</f>
        <v/>
      </c>
      <c r="B581" s="26" t="inlineStr">
        <is>
          <t>Plate</t>
        </is>
      </c>
      <c r="C581" s="26" t="inlineStr">
        <is>
          <t>30</t>
        </is>
      </c>
      <c r="D581" s="27" t="n">
        <v>7.85</v>
      </c>
      <c r="E581" s="26" t="inlineStr">
        <is>
          <t>PL</t>
        </is>
      </c>
    </row>
    <row r="582">
      <c r="A582" s="26">
        <f>B582&amp;" - "&amp;C582</f>
        <v/>
      </c>
      <c r="B582" s="26" t="inlineStr">
        <is>
          <t>Plate</t>
        </is>
      </c>
      <c r="C582" s="26" t="inlineStr">
        <is>
          <t>32</t>
        </is>
      </c>
      <c r="D582" s="27" t="n">
        <v>7.85</v>
      </c>
      <c r="E582" s="26" t="inlineStr">
        <is>
          <t>PL</t>
        </is>
      </c>
    </row>
    <row r="583">
      <c r="A583" s="26">
        <f>B583&amp;" - "&amp;C583</f>
        <v/>
      </c>
      <c r="B583" s="26" t="inlineStr">
        <is>
          <t>Plate</t>
        </is>
      </c>
      <c r="C583" s="26" t="inlineStr">
        <is>
          <t>35</t>
        </is>
      </c>
      <c r="D583" s="27" t="n">
        <v>7.85</v>
      </c>
      <c r="E583" s="26" t="inlineStr">
        <is>
          <t>PL</t>
        </is>
      </c>
    </row>
    <row r="584">
      <c r="A584" s="26">
        <f>B584&amp;" - "&amp;C584</f>
        <v/>
      </c>
      <c r="B584" s="26" t="inlineStr">
        <is>
          <t>Plate</t>
        </is>
      </c>
      <c r="C584" s="26" t="inlineStr">
        <is>
          <t>38</t>
        </is>
      </c>
      <c r="D584" s="27" t="n">
        <v>7.85</v>
      </c>
      <c r="E584" s="26" t="inlineStr">
        <is>
          <t>PL</t>
        </is>
      </c>
    </row>
    <row r="585">
      <c r="A585" s="26">
        <f>B585&amp;" - "&amp;C585</f>
        <v/>
      </c>
      <c r="B585" s="26" t="inlineStr">
        <is>
          <t>Plate</t>
        </is>
      </c>
      <c r="C585" s="26" t="inlineStr">
        <is>
          <t>40</t>
        </is>
      </c>
      <c r="D585" s="27" t="n">
        <v>7.85</v>
      </c>
      <c r="E585" s="26" t="inlineStr">
        <is>
          <t>PL</t>
        </is>
      </c>
    </row>
    <row r="586">
      <c r="A586" s="26">
        <f>B586&amp;" - "&amp;C586</f>
        <v/>
      </c>
      <c r="B586" s="26" t="inlineStr">
        <is>
          <t>CF Equal Angles</t>
        </is>
      </c>
      <c r="C586" s="26" t="inlineStr">
        <is>
          <t>25x25x1.6</t>
        </is>
      </c>
      <c r="D586" s="27" t="n">
        <v>0.59</v>
      </c>
      <c r="E586" s="26" t="inlineStr">
        <is>
          <t>CR</t>
        </is>
      </c>
    </row>
    <row r="587">
      <c r="A587" s="26">
        <f>B587&amp;" - "&amp;C587</f>
        <v/>
      </c>
      <c r="B587" s="26" t="inlineStr">
        <is>
          <t>CF Equal Angles</t>
        </is>
      </c>
      <c r="C587" s="26" t="inlineStr">
        <is>
          <t>25x25x2</t>
        </is>
      </c>
      <c r="D587" s="27" t="n">
        <v>0.73</v>
      </c>
      <c r="E587" s="26" t="inlineStr">
        <is>
          <t>CR</t>
        </is>
      </c>
    </row>
    <row r="588">
      <c r="A588" s="26">
        <f>B588&amp;" - "&amp;C588</f>
        <v/>
      </c>
      <c r="B588" s="26" t="inlineStr">
        <is>
          <t>CF Equal Angles</t>
        </is>
      </c>
      <c r="C588" s="26" t="inlineStr">
        <is>
          <t>25x25x2.5</t>
        </is>
      </c>
      <c r="D588" s="27" t="n">
        <v>0.89</v>
      </c>
      <c r="E588" s="26" t="inlineStr">
        <is>
          <t>CR</t>
        </is>
      </c>
    </row>
    <row r="589">
      <c r="A589" s="26">
        <f>B589&amp;" - "&amp;C589</f>
        <v/>
      </c>
      <c r="B589" s="26" t="inlineStr">
        <is>
          <t>CF Equal Angles</t>
        </is>
      </c>
      <c r="C589" s="26" t="inlineStr">
        <is>
          <t>25x25x3</t>
        </is>
      </c>
      <c r="D589" s="27" t="n">
        <v>1.05</v>
      </c>
      <c r="E589" s="26" t="inlineStr">
        <is>
          <t>CR</t>
        </is>
      </c>
    </row>
    <row r="590">
      <c r="A590" s="26">
        <f>B590&amp;" - "&amp;C590</f>
        <v/>
      </c>
      <c r="B590" s="26" t="inlineStr">
        <is>
          <t>CF Equal Angles</t>
        </is>
      </c>
      <c r="C590" s="26" t="inlineStr">
        <is>
          <t>30x30x1.6</t>
        </is>
      </c>
      <c r="D590" s="27" t="n">
        <v>0.72</v>
      </c>
      <c r="E590" s="26" t="inlineStr">
        <is>
          <t>CR</t>
        </is>
      </c>
    </row>
    <row r="591">
      <c r="A591" s="26">
        <f>B591&amp;" - "&amp;C591</f>
        <v/>
      </c>
      <c r="B591" s="26" t="inlineStr">
        <is>
          <t>CF Equal Angles</t>
        </is>
      </c>
      <c r="C591" s="26" t="inlineStr">
        <is>
          <t>30x30x2</t>
        </is>
      </c>
      <c r="D591" s="27" t="n">
        <v>0.88</v>
      </c>
      <c r="E591" s="26" t="inlineStr">
        <is>
          <t>CR</t>
        </is>
      </c>
    </row>
    <row r="592">
      <c r="A592" s="26">
        <f>B592&amp;" - "&amp;C592</f>
        <v/>
      </c>
      <c r="B592" s="26" t="inlineStr">
        <is>
          <t>CF Equal Angles</t>
        </is>
      </c>
      <c r="C592" s="26" t="inlineStr">
        <is>
          <t>30x30x2.5</t>
        </is>
      </c>
      <c r="D592" s="27" t="n">
        <v>1.09</v>
      </c>
      <c r="E592" s="26" t="inlineStr">
        <is>
          <t>CR</t>
        </is>
      </c>
    </row>
    <row r="593">
      <c r="A593" s="26">
        <f>B593&amp;" - "&amp;C593</f>
        <v/>
      </c>
      <c r="B593" s="26" t="inlineStr">
        <is>
          <t>CF Equal Angles</t>
        </is>
      </c>
      <c r="C593" s="26" t="inlineStr">
        <is>
          <t>30x30x3</t>
        </is>
      </c>
      <c r="D593" s="27" t="n">
        <v>1.28</v>
      </c>
      <c r="E593" s="26" t="inlineStr">
        <is>
          <t>CR</t>
        </is>
      </c>
    </row>
    <row r="594">
      <c r="A594" s="26">
        <f>B594&amp;" - "&amp;C594</f>
        <v/>
      </c>
      <c r="B594" s="26" t="inlineStr">
        <is>
          <t>CF Equal Angles</t>
        </is>
      </c>
      <c r="C594" s="26" t="inlineStr">
        <is>
          <t>40x40x1.6</t>
        </is>
      </c>
      <c r="D594" s="27" t="n">
        <v>0.97</v>
      </c>
      <c r="E594" s="26" t="inlineStr">
        <is>
          <t>CR</t>
        </is>
      </c>
    </row>
    <row r="595">
      <c r="A595" s="26">
        <f>B595&amp;" - "&amp;C595</f>
        <v/>
      </c>
      <c r="B595" s="26" t="inlineStr">
        <is>
          <t>CF Equal Angles</t>
        </is>
      </c>
      <c r="C595" s="26" t="inlineStr">
        <is>
          <t>40x40x2</t>
        </is>
      </c>
      <c r="D595" s="27" t="n">
        <v>1.2</v>
      </c>
      <c r="E595" s="26" t="inlineStr">
        <is>
          <t>CR</t>
        </is>
      </c>
    </row>
    <row r="596">
      <c r="A596" s="26">
        <f>B596&amp;" - "&amp;C596</f>
        <v/>
      </c>
      <c r="B596" s="26" t="inlineStr">
        <is>
          <t>CF Equal Angles</t>
        </is>
      </c>
      <c r="C596" s="26" t="inlineStr">
        <is>
          <t>40x40x2.5</t>
        </is>
      </c>
      <c r="D596" s="27" t="n">
        <v>1.48</v>
      </c>
      <c r="E596" s="26" t="inlineStr">
        <is>
          <t>CR</t>
        </is>
      </c>
    </row>
    <row r="597">
      <c r="A597" s="26">
        <f>B597&amp;" - "&amp;C597</f>
        <v/>
      </c>
      <c r="B597" s="26" t="inlineStr">
        <is>
          <t>CF Equal Angles</t>
        </is>
      </c>
      <c r="C597" s="26" t="inlineStr">
        <is>
          <t>40x40x3</t>
        </is>
      </c>
      <c r="D597" s="27" t="n">
        <v>1.75</v>
      </c>
      <c r="E597" s="26" t="inlineStr">
        <is>
          <t>CR</t>
        </is>
      </c>
    </row>
    <row r="598">
      <c r="A598" s="26">
        <f>B598&amp;" - "&amp;C598</f>
        <v/>
      </c>
      <c r="B598" s="26" t="inlineStr">
        <is>
          <t>CF Equal Angles</t>
        </is>
      </c>
      <c r="C598" s="26" t="inlineStr">
        <is>
          <t>50x50x2</t>
        </is>
      </c>
      <c r="D598" s="27" t="n">
        <v>1.51</v>
      </c>
      <c r="E598" s="26" t="inlineStr">
        <is>
          <t>CR</t>
        </is>
      </c>
    </row>
    <row r="599">
      <c r="A599" s="26">
        <f>B599&amp;" - "&amp;C599</f>
        <v/>
      </c>
      <c r="B599" s="26" t="inlineStr">
        <is>
          <t>CF Equal Angles</t>
        </is>
      </c>
      <c r="C599" s="26" t="inlineStr">
        <is>
          <t>50x50x2.5</t>
        </is>
      </c>
      <c r="D599" s="27" t="n">
        <v>1.87</v>
      </c>
      <c r="E599" s="26" t="inlineStr">
        <is>
          <t>CR</t>
        </is>
      </c>
    </row>
    <row r="600">
      <c r="A600" s="26">
        <f>B600&amp;" - "&amp;C600</f>
        <v/>
      </c>
      <c r="B600" s="26" t="inlineStr">
        <is>
          <t>CF Equal Angles</t>
        </is>
      </c>
      <c r="C600" s="26" t="inlineStr">
        <is>
          <t>50x50x3</t>
        </is>
      </c>
      <c r="D600" s="27" t="n">
        <v>2.22</v>
      </c>
      <c r="E600" s="26" t="inlineStr">
        <is>
          <t>CR</t>
        </is>
      </c>
    </row>
    <row r="601">
      <c r="A601" s="26">
        <f>B601&amp;" - "&amp;C601</f>
        <v/>
      </c>
      <c r="B601" s="26" t="inlineStr">
        <is>
          <t>CF Equal Angles</t>
        </is>
      </c>
      <c r="C601" s="26" t="inlineStr">
        <is>
          <t>50x50x3.5</t>
        </is>
      </c>
      <c r="D601" s="27" t="n">
        <v>2.57</v>
      </c>
      <c r="E601" s="26" t="inlineStr">
        <is>
          <t>CR</t>
        </is>
      </c>
    </row>
    <row r="602">
      <c r="A602" s="26">
        <f>B602&amp;" - "&amp;C602</f>
        <v/>
      </c>
      <c r="B602" s="26" t="inlineStr">
        <is>
          <t>CF Unequal Angles</t>
        </is>
      </c>
      <c r="C602" s="26" t="inlineStr">
        <is>
          <t>50x25x2</t>
        </is>
      </c>
      <c r="D602" s="27" t="n">
        <v>1.12</v>
      </c>
      <c r="E602" s="26" t="inlineStr">
        <is>
          <t>CR</t>
        </is>
      </c>
    </row>
    <row r="603">
      <c r="A603" s="26">
        <f>B603&amp;" - "&amp;C603</f>
        <v/>
      </c>
      <c r="B603" s="26" t="inlineStr">
        <is>
          <t>CF Unequal Angles</t>
        </is>
      </c>
      <c r="C603" s="26" t="inlineStr">
        <is>
          <t>50x25x2.5</t>
        </is>
      </c>
      <c r="D603" s="27" t="n">
        <v>1.38</v>
      </c>
      <c r="E603" s="26" t="inlineStr">
        <is>
          <t>CR</t>
        </is>
      </c>
    </row>
    <row r="604">
      <c r="A604" s="26">
        <f>B604&amp;" - "&amp;C604</f>
        <v/>
      </c>
      <c r="B604" s="26" t="inlineStr">
        <is>
          <t>CF Unequal Angles</t>
        </is>
      </c>
      <c r="C604" s="26" t="inlineStr">
        <is>
          <t>50x25x3</t>
        </is>
      </c>
      <c r="D604" s="27" t="n">
        <v>1.63</v>
      </c>
      <c r="E604" s="26" t="inlineStr">
        <is>
          <t>CR</t>
        </is>
      </c>
    </row>
    <row r="605">
      <c r="A605" s="26">
        <f>B605&amp;" - "&amp;C605</f>
        <v/>
      </c>
      <c r="B605" s="26" t="inlineStr">
        <is>
          <t>CF Unequal Angles</t>
        </is>
      </c>
      <c r="C605" s="26" t="inlineStr">
        <is>
          <t>75x50x2.5</t>
        </is>
      </c>
      <c r="D605" s="27" t="n">
        <v>2.36</v>
      </c>
      <c r="E605" s="26" t="inlineStr">
        <is>
          <t>CR</t>
        </is>
      </c>
    </row>
    <row r="606">
      <c r="A606" s="26">
        <f>B606&amp;" - "&amp;C606</f>
        <v/>
      </c>
      <c r="B606" s="26" t="inlineStr">
        <is>
          <t>CF Unequal Angles</t>
        </is>
      </c>
      <c r="C606" s="26" t="inlineStr">
        <is>
          <t>75x50x3</t>
        </is>
      </c>
      <c r="D606" s="27" t="n">
        <v>4.12</v>
      </c>
      <c r="E606" s="26" t="inlineStr">
        <is>
          <t>CR</t>
        </is>
      </c>
    </row>
    <row r="607">
      <c r="A607" s="26">
        <f>B607&amp;" - "&amp;C607</f>
        <v/>
      </c>
      <c r="B607" s="26" t="inlineStr">
        <is>
          <t>CF Unequal Angles</t>
        </is>
      </c>
      <c r="C607" s="26" t="inlineStr">
        <is>
          <t>75x50x3.5</t>
        </is>
      </c>
      <c r="D607" s="27" t="n">
        <v>3.26</v>
      </c>
      <c r="E607" s="26" t="inlineStr">
        <is>
          <t>CR</t>
        </is>
      </c>
    </row>
    <row r="608">
      <c r="A608" s="26">
        <f>B608&amp;" - "&amp;C608</f>
        <v/>
      </c>
      <c r="B608" s="26" t="inlineStr">
        <is>
          <t>CF Unequal Angles</t>
        </is>
      </c>
      <c r="C608" s="26" t="inlineStr">
        <is>
          <t>75x50x4.5</t>
        </is>
      </c>
      <c r="D608" s="27" t="n">
        <v>4.12</v>
      </c>
      <c r="E608" s="26" t="inlineStr">
        <is>
          <t>CR</t>
        </is>
      </c>
    </row>
    <row r="609">
      <c r="A609" s="26">
        <f>B609&amp;" - "&amp;C609</f>
        <v/>
      </c>
      <c r="B609" s="26" t="inlineStr">
        <is>
          <t>CF Unequal Angles</t>
        </is>
      </c>
      <c r="C609" s="26" t="inlineStr">
        <is>
          <t>100x50x3</t>
        </is>
      </c>
      <c r="D609" s="27" t="n">
        <v>3.4</v>
      </c>
      <c r="E609" s="26" t="inlineStr">
        <is>
          <t>CR</t>
        </is>
      </c>
    </row>
    <row r="610">
      <c r="A610" s="26">
        <f>B610&amp;" - "&amp;C610</f>
        <v/>
      </c>
      <c r="B610" s="26" t="inlineStr">
        <is>
          <t>CF Unequal Angles</t>
        </is>
      </c>
      <c r="C610" s="26" t="inlineStr">
        <is>
          <t>100x50x3.5</t>
        </is>
      </c>
      <c r="D610" s="27" t="n">
        <v>3.94</v>
      </c>
      <c r="E610" s="26" t="inlineStr">
        <is>
          <t>CR</t>
        </is>
      </c>
    </row>
    <row r="611">
      <c r="A611" s="26">
        <f>B611&amp;" - "&amp;C611</f>
        <v/>
      </c>
      <c r="B611" s="26" t="inlineStr">
        <is>
          <t>CF Unequal Angles</t>
        </is>
      </c>
      <c r="C611" s="26" t="inlineStr">
        <is>
          <t>100x50x4.5</t>
        </is>
      </c>
      <c r="D611" s="27" t="n">
        <v>5</v>
      </c>
      <c r="E611" s="26" t="inlineStr">
        <is>
          <t>CR</t>
        </is>
      </c>
    </row>
    <row r="612">
      <c r="A612" s="26">
        <f>B612&amp;" - "&amp;C612</f>
        <v/>
      </c>
      <c r="B612" s="26" t="inlineStr">
        <is>
          <t>CF Unequal Angles</t>
        </is>
      </c>
      <c r="C612" s="26" t="inlineStr">
        <is>
          <t>100x75x3</t>
        </is>
      </c>
      <c r="D612" s="27" t="n">
        <v>3.99</v>
      </c>
      <c r="E612" s="26" t="inlineStr">
        <is>
          <t>CR</t>
        </is>
      </c>
    </row>
    <row r="613">
      <c r="A613" s="26">
        <f>B613&amp;" - "&amp;C613</f>
        <v/>
      </c>
      <c r="B613" s="26" t="inlineStr">
        <is>
          <t>CF Unequal Angles</t>
        </is>
      </c>
      <c r="C613" s="26" t="inlineStr">
        <is>
          <t>100x75x3.5</t>
        </is>
      </c>
      <c r="D613" s="27" t="n">
        <v>4.63</v>
      </c>
      <c r="E613" s="26" t="inlineStr">
        <is>
          <t>CR</t>
        </is>
      </c>
    </row>
    <row r="614">
      <c r="A614" s="26">
        <f>B614&amp;" - "&amp;C614</f>
        <v/>
      </c>
      <c r="B614" s="26" t="inlineStr">
        <is>
          <t>CF Unequal Angles</t>
        </is>
      </c>
      <c r="C614" s="26" t="inlineStr">
        <is>
          <t>100x75x4.5</t>
        </is>
      </c>
      <c r="D614" s="27" t="n">
        <v>5.89</v>
      </c>
      <c r="E614" s="26" t="inlineStr">
        <is>
          <t>CR</t>
        </is>
      </c>
    </row>
    <row r="615">
      <c r="A615" s="26">
        <f>B615&amp;" - "&amp;C615</f>
        <v/>
      </c>
      <c r="B615" s="26" t="inlineStr">
        <is>
          <t>CF Channels</t>
        </is>
      </c>
      <c r="C615" s="26" t="inlineStr">
        <is>
          <t>75x40x2</t>
        </is>
      </c>
      <c r="D615" s="27" t="n">
        <v>2.32</v>
      </c>
      <c r="E615" s="26" t="inlineStr">
        <is>
          <t>CR</t>
        </is>
      </c>
    </row>
    <row r="616">
      <c r="A616" s="26">
        <f>B616&amp;" - "&amp;C616</f>
        <v/>
      </c>
      <c r="B616" s="26" t="inlineStr">
        <is>
          <t>CF Channels</t>
        </is>
      </c>
      <c r="C616" s="26" t="inlineStr">
        <is>
          <t>75x40x5</t>
        </is>
      </c>
      <c r="D616" s="27" t="n">
        <v>2.86</v>
      </c>
      <c r="E616" s="26" t="inlineStr">
        <is>
          <t>CR</t>
        </is>
      </c>
    </row>
    <row r="617">
      <c r="A617" s="26">
        <f>B617&amp;" - "&amp;C617</f>
        <v/>
      </c>
      <c r="B617" s="26" t="inlineStr">
        <is>
          <t>CF Channels</t>
        </is>
      </c>
      <c r="C617" s="26" t="inlineStr">
        <is>
          <t>75x40x3</t>
        </is>
      </c>
      <c r="D617" s="27" t="n">
        <v>3.39</v>
      </c>
      <c r="E617" s="26" t="inlineStr">
        <is>
          <t>CR</t>
        </is>
      </c>
    </row>
    <row r="618">
      <c r="A618" s="26">
        <f>B618&amp;" - "&amp;C618</f>
        <v/>
      </c>
      <c r="B618" s="26" t="inlineStr">
        <is>
          <t>CF Channels</t>
        </is>
      </c>
      <c r="C618" s="26" t="inlineStr">
        <is>
          <t>75x40x3.5</t>
        </is>
      </c>
      <c r="D618" s="27" t="n">
        <v>3.9</v>
      </c>
      <c r="E618" s="26" t="inlineStr">
        <is>
          <t>CR</t>
        </is>
      </c>
    </row>
    <row r="619">
      <c r="A619" s="26">
        <f>B619&amp;" - "&amp;C619</f>
        <v/>
      </c>
      <c r="B619" s="26" t="inlineStr">
        <is>
          <t>CF Channels</t>
        </is>
      </c>
      <c r="C619" s="26" t="inlineStr">
        <is>
          <t>75x40x4</t>
        </is>
      </c>
      <c r="D619" s="27" t="n">
        <v>4.4</v>
      </c>
      <c r="E619" s="26" t="inlineStr">
        <is>
          <t>CR</t>
        </is>
      </c>
    </row>
    <row r="620">
      <c r="A620" s="26">
        <f>B620&amp;" - "&amp;C620</f>
        <v/>
      </c>
      <c r="B620" s="26" t="inlineStr">
        <is>
          <t>CF Channels</t>
        </is>
      </c>
      <c r="C620" s="26" t="inlineStr">
        <is>
          <t>75x40x4.5</t>
        </is>
      </c>
      <c r="D620" s="27" t="n">
        <v>4.88</v>
      </c>
      <c r="E620" s="26" t="inlineStr">
        <is>
          <t>CR</t>
        </is>
      </c>
    </row>
    <row r="621">
      <c r="A621" s="26">
        <f>B621&amp;" - "&amp;C621</f>
        <v/>
      </c>
      <c r="B621" s="26" t="inlineStr">
        <is>
          <t>CF Channels</t>
        </is>
      </c>
      <c r="C621" s="26" t="inlineStr">
        <is>
          <t>75x50x2</t>
        </is>
      </c>
      <c r="D621" s="27" t="n">
        <v>2.63</v>
      </c>
      <c r="E621" s="26" t="inlineStr">
        <is>
          <t>CR</t>
        </is>
      </c>
    </row>
    <row r="622">
      <c r="A622" s="26">
        <f>B622&amp;" - "&amp;C622</f>
        <v/>
      </c>
      <c r="B622" s="26" t="inlineStr">
        <is>
          <t>CF Channels</t>
        </is>
      </c>
      <c r="C622" s="26" t="inlineStr">
        <is>
          <t>75x50x2.5</t>
        </is>
      </c>
      <c r="D622" s="27" t="n">
        <v>3.25</v>
      </c>
      <c r="E622" s="26" t="inlineStr">
        <is>
          <t>CR</t>
        </is>
      </c>
    </row>
    <row r="623">
      <c r="A623" s="26">
        <f>B623&amp;" - "&amp;C623</f>
        <v/>
      </c>
      <c r="B623" s="26" t="inlineStr">
        <is>
          <t>CF Channels</t>
        </is>
      </c>
      <c r="C623" s="26" t="inlineStr">
        <is>
          <t>75x50x3</t>
        </is>
      </c>
      <c r="D623" s="27" t="n">
        <v>3.86</v>
      </c>
      <c r="E623" s="26" t="inlineStr">
        <is>
          <t>CR</t>
        </is>
      </c>
    </row>
    <row r="624">
      <c r="A624" s="26">
        <f>B624&amp;" - "&amp;C624</f>
        <v/>
      </c>
      <c r="B624" s="26" t="inlineStr">
        <is>
          <t>CF Channels</t>
        </is>
      </c>
      <c r="C624" s="26" t="inlineStr">
        <is>
          <t>100x40x2</t>
        </is>
      </c>
      <c r="D624" s="27" t="n">
        <v>2.71</v>
      </c>
      <c r="E624" s="26" t="inlineStr">
        <is>
          <t>CR</t>
        </is>
      </c>
    </row>
    <row r="625">
      <c r="A625" s="26">
        <f>B625&amp;" - "&amp;C625</f>
        <v/>
      </c>
      <c r="B625" s="26" t="inlineStr">
        <is>
          <t>CF Channels</t>
        </is>
      </c>
      <c r="C625" s="26" t="inlineStr">
        <is>
          <t>100x40x2.5</t>
        </is>
      </c>
      <c r="D625" s="27" t="n">
        <v>3.35</v>
      </c>
      <c r="E625" s="26" t="inlineStr">
        <is>
          <t>CR</t>
        </is>
      </c>
    </row>
    <row r="626">
      <c r="A626" s="26">
        <f>B626&amp;" - "&amp;C626</f>
        <v/>
      </c>
      <c r="B626" s="26" t="inlineStr">
        <is>
          <t>CF Channels</t>
        </is>
      </c>
      <c r="C626" s="26" t="inlineStr">
        <is>
          <t>100x40x3</t>
        </is>
      </c>
      <c r="D626" s="27" t="n">
        <v>3.98</v>
      </c>
      <c r="E626" s="26" t="inlineStr">
        <is>
          <t>CR</t>
        </is>
      </c>
    </row>
    <row r="627">
      <c r="A627" s="26">
        <f>B627&amp;" - "&amp;C627</f>
        <v/>
      </c>
      <c r="B627" s="26" t="inlineStr">
        <is>
          <t>CF Channels</t>
        </is>
      </c>
      <c r="C627" s="26" t="inlineStr">
        <is>
          <t>100x50x2</t>
        </is>
      </c>
      <c r="D627" s="27" t="n">
        <v>3.012</v>
      </c>
      <c r="E627" s="26" t="inlineStr">
        <is>
          <t>CR</t>
        </is>
      </c>
    </row>
    <row r="628">
      <c r="A628" s="26">
        <f>B628&amp;" - "&amp;C628</f>
        <v/>
      </c>
      <c r="B628" s="26" t="inlineStr">
        <is>
          <t>CF Channels</t>
        </is>
      </c>
      <c r="C628" s="26" t="inlineStr">
        <is>
          <t>100x50x2.5</t>
        </is>
      </c>
      <c r="D628" s="27" t="n">
        <v>3.74</v>
      </c>
      <c r="E628" s="26" t="inlineStr">
        <is>
          <t>CR</t>
        </is>
      </c>
    </row>
    <row r="629">
      <c r="A629" s="26">
        <f>B629&amp;" - "&amp;C629</f>
        <v/>
      </c>
      <c r="B629" s="26" t="inlineStr">
        <is>
          <t>CF Channels</t>
        </is>
      </c>
      <c r="C629" s="26" t="inlineStr">
        <is>
          <t>100x50x3</t>
        </is>
      </c>
      <c r="D629" s="27" t="n">
        <v>4.45</v>
      </c>
      <c r="E629" s="26" t="inlineStr">
        <is>
          <t>CR</t>
        </is>
      </c>
    </row>
    <row r="630">
      <c r="A630" s="26">
        <f>B630&amp;" - "&amp;C630</f>
        <v/>
      </c>
      <c r="B630" s="26" t="inlineStr">
        <is>
          <t>CF Top Hat</t>
        </is>
      </c>
      <c r="C630" s="26" t="inlineStr">
        <is>
          <t>75x75x20x2</t>
        </is>
      </c>
      <c r="D630" s="27" t="n">
        <v>3.95</v>
      </c>
      <c r="E630" s="26" t="inlineStr">
        <is>
          <t>CR</t>
        </is>
      </c>
    </row>
    <row r="631">
      <c r="A631" s="26">
        <f>B631&amp;" - "&amp;C631</f>
        <v/>
      </c>
      <c r="B631" s="26" t="inlineStr">
        <is>
          <t>CF Top Hat</t>
        </is>
      </c>
      <c r="C631" s="26" t="inlineStr">
        <is>
          <t>75x75x20x2.5</t>
        </is>
      </c>
      <c r="D631" s="27" t="n">
        <v>4.88</v>
      </c>
      <c r="E631" s="26" t="inlineStr">
        <is>
          <t>CR</t>
        </is>
      </c>
    </row>
    <row r="632">
      <c r="A632" s="26">
        <f>B632&amp;" - "&amp;C632</f>
        <v/>
      </c>
      <c r="B632" s="26" t="inlineStr">
        <is>
          <t>CF Top Hat</t>
        </is>
      </c>
      <c r="C632" s="26" t="inlineStr">
        <is>
          <t>75x75x20x3</t>
        </is>
      </c>
      <c r="D632" s="27" t="n">
        <v>5.78</v>
      </c>
      <c r="E632" s="26" t="inlineStr">
        <is>
          <t>CR</t>
        </is>
      </c>
    </row>
    <row r="633">
      <c r="A633" s="26">
        <f>B633&amp;" - "&amp;C633</f>
        <v/>
      </c>
      <c r="B633" s="26" t="inlineStr">
        <is>
          <t>CF Top Hat</t>
        </is>
      </c>
      <c r="C633" s="26" t="inlineStr">
        <is>
          <t>100x50x25x2.5</t>
        </is>
      </c>
      <c r="D633" s="27" t="n">
        <v>5.56</v>
      </c>
      <c r="E633" s="26" t="inlineStr">
        <is>
          <t>CR</t>
        </is>
      </c>
    </row>
    <row r="634">
      <c r="A634" s="26">
        <f>B634&amp;" - "&amp;C634</f>
        <v/>
      </c>
      <c r="B634" s="26" t="inlineStr">
        <is>
          <t>CF Top Hat</t>
        </is>
      </c>
      <c r="C634" s="26" t="inlineStr">
        <is>
          <t>100x50x25x3.0</t>
        </is>
      </c>
      <c r="D634" s="27" t="n">
        <v>6.6</v>
      </c>
      <c r="E634" s="26" t="inlineStr">
        <is>
          <t>CR</t>
        </is>
      </c>
    </row>
    <row r="635">
      <c r="A635" s="26">
        <f>B635&amp;" - "&amp;C635</f>
        <v/>
      </c>
      <c r="B635" s="26" t="inlineStr">
        <is>
          <t>CF Top Hat</t>
        </is>
      </c>
      <c r="C635" s="26" t="inlineStr">
        <is>
          <t>100x75x25x2.5</t>
        </is>
      </c>
      <c r="D635" s="27" t="n">
        <v>6.06</v>
      </c>
      <c r="E635" s="26" t="inlineStr">
        <is>
          <t>CR</t>
        </is>
      </c>
    </row>
    <row r="636">
      <c r="A636" s="26">
        <f>B636&amp;" - "&amp;C636</f>
        <v/>
      </c>
      <c r="B636" s="26" t="inlineStr">
        <is>
          <t>CF Top Hat</t>
        </is>
      </c>
      <c r="C636" s="26" t="inlineStr">
        <is>
          <t>100x75x25x3.0</t>
        </is>
      </c>
      <c r="D636" s="27" t="n">
        <v>7.19</v>
      </c>
      <c r="E636" s="26" t="inlineStr">
        <is>
          <t>CR</t>
        </is>
      </c>
    </row>
    <row r="637">
      <c r="A637" s="26">
        <f>B637&amp;" - "&amp;C637</f>
        <v/>
      </c>
      <c r="B637" s="26" t="inlineStr">
        <is>
          <t>CF Top Hat</t>
        </is>
      </c>
      <c r="C637" s="26" t="inlineStr">
        <is>
          <t>100x75x25x3.5</t>
        </is>
      </c>
      <c r="D637" s="27" t="n">
        <v>8.300000000000001</v>
      </c>
      <c r="E637" s="26" t="inlineStr">
        <is>
          <t>CR</t>
        </is>
      </c>
    </row>
    <row r="638">
      <c r="A638" s="26">
        <f>B638&amp;" - "&amp;C638</f>
        <v/>
      </c>
      <c r="B638" s="26" t="inlineStr">
        <is>
          <t>CF Top Hat</t>
        </is>
      </c>
      <c r="C638" s="26" t="inlineStr">
        <is>
          <t>100x75x25x4.5</t>
        </is>
      </c>
      <c r="D638" s="27" t="n">
        <v>10.4</v>
      </c>
      <c r="E638" s="26" t="inlineStr">
        <is>
          <t>CR</t>
        </is>
      </c>
    </row>
    <row r="639">
      <c r="A639" s="26">
        <f>B639&amp;" - "&amp;C639</f>
        <v/>
      </c>
      <c r="B639" s="26" t="inlineStr">
        <is>
          <t>CF Top Hat</t>
        </is>
      </c>
      <c r="C639" s="26" t="inlineStr">
        <is>
          <t>125x50x25x2.5</t>
        </is>
      </c>
      <c r="D639" s="27" t="n">
        <v>6.55</v>
      </c>
      <c r="E639" s="26" t="inlineStr">
        <is>
          <t>CR</t>
        </is>
      </c>
    </row>
    <row r="640">
      <c r="A640" s="26">
        <f>B640&amp;" - "&amp;C640</f>
        <v/>
      </c>
      <c r="B640" s="26" t="inlineStr">
        <is>
          <t>CF Top Hat</t>
        </is>
      </c>
      <c r="C640" s="26" t="inlineStr">
        <is>
          <t>125x50x25x3</t>
        </is>
      </c>
      <c r="D640" s="27" t="n">
        <v>7.78</v>
      </c>
      <c r="E640" s="26" t="inlineStr">
        <is>
          <t>CR</t>
        </is>
      </c>
    </row>
    <row r="641">
      <c r="A641" s="26">
        <f>B641&amp;" - "&amp;C641</f>
        <v/>
      </c>
      <c r="B641" s="26" t="inlineStr">
        <is>
          <t>CF Top Hat</t>
        </is>
      </c>
      <c r="C641" s="26" t="inlineStr">
        <is>
          <t>125x50x25x3.5</t>
        </is>
      </c>
      <c r="D641" s="27" t="n">
        <v>8.98</v>
      </c>
      <c r="E641" s="26" t="inlineStr">
        <is>
          <t>CR</t>
        </is>
      </c>
    </row>
    <row r="642">
      <c r="A642" s="26">
        <f>B642&amp;" - "&amp;C642</f>
        <v/>
      </c>
      <c r="B642" s="26" t="inlineStr">
        <is>
          <t>CF Top Hat</t>
        </is>
      </c>
      <c r="C642" s="26" t="inlineStr">
        <is>
          <t>125x75x25x2.5</t>
        </is>
      </c>
      <c r="D642" s="27" t="n">
        <v>7.04</v>
      </c>
      <c r="E642" s="26" t="inlineStr">
        <is>
          <t>CR</t>
        </is>
      </c>
    </row>
    <row r="643">
      <c r="A643" s="26">
        <f>B643&amp;" - "&amp;C643</f>
        <v/>
      </c>
      <c r="B643" s="26" t="inlineStr">
        <is>
          <t>CF Top Hat</t>
        </is>
      </c>
      <c r="C643" s="26" t="inlineStr">
        <is>
          <t>125x75x25x3</t>
        </is>
      </c>
      <c r="D643" s="27" t="n">
        <v>8.369999999999999</v>
      </c>
      <c r="E643" s="26" t="inlineStr">
        <is>
          <t>CR</t>
        </is>
      </c>
    </row>
    <row r="644">
      <c r="A644" s="26">
        <f>B644&amp;" - "&amp;C644</f>
        <v/>
      </c>
      <c r="B644" s="26" t="inlineStr">
        <is>
          <t>CF Top Hat</t>
        </is>
      </c>
      <c r="C644" s="26" t="inlineStr">
        <is>
          <t>125x75x25x3.5</t>
        </is>
      </c>
      <c r="D644" s="27" t="n">
        <v>9.67</v>
      </c>
      <c r="E644" s="26" t="inlineStr">
        <is>
          <t>CR</t>
        </is>
      </c>
    </row>
    <row r="645">
      <c r="A645" s="26">
        <f>B645&amp;" - "&amp;C645</f>
        <v/>
      </c>
      <c r="B645" s="26" t="inlineStr">
        <is>
          <t>CF Top Hat</t>
        </is>
      </c>
      <c r="C645" s="26" t="inlineStr">
        <is>
          <t>125x75x25x4.5</t>
        </is>
      </c>
      <c r="D645" s="27" t="n">
        <v>12.2</v>
      </c>
      <c r="E645" s="26" t="inlineStr">
        <is>
          <t>CR</t>
        </is>
      </c>
    </row>
    <row r="646">
      <c r="A646" s="26">
        <f>B646&amp;" - "&amp;C646</f>
        <v/>
      </c>
      <c r="B646" s="26" t="inlineStr">
        <is>
          <t>Circular hollow sections</t>
        </is>
      </c>
      <c r="C646" s="26" t="inlineStr">
        <is>
          <t>32x2</t>
        </is>
      </c>
      <c r="D646" s="27" t="n">
        <v>1.48</v>
      </c>
      <c r="E646" s="26" t="inlineStr">
        <is>
          <t>HS</t>
        </is>
      </c>
    </row>
    <row r="647">
      <c r="A647" s="26">
        <f>B647&amp;" - "&amp;C647</f>
        <v/>
      </c>
      <c r="B647" s="26" t="inlineStr">
        <is>
          <t>Circular hollow sections</t>
        </is>
      </c>
      <c r="C647" s="26" t="inlineStr">
        <is>
          <t>32x2.5</t>
        </is>
      </c>
      <c r="D647" s="27" t="n">
        <v>1.82</v>
      </c>
      <c r="E647" s="26" t="inlineStr">
        <is>
          <t>HS</t>
        </is>
      </c>
    </row>
    <row r="648">
      <c r="A648" s="26">
        <f>B648&amp;" - "&amp;C648</f>
        <v/>
      </c>
      <c r="B648" s="26" t="inlineStr">
        <is>
          <t>Circular hollow sections</t>
        </is>
      </c>
      <c r="C648" s="26" t="inlineStr">
        <is>
          <t>34x2</t>
        </is>
      </c>
      <c r="D648" s="27" t="n">
        <v>1.58</v>
      </c>
      <c r="E648" s="26" t="inlineStr">
        <is>
          <t>HS</t>
        </is>
      </c>
    </row>
    <row r="649">
      <c r="A649" s="26">
        <f>B649&amp;" - "&amp;C649</f>
        <v/>
      </c>
      <c r="B649" s="26" t="inlineStr">
        <is>
          <t>Circular hollow sections</t>
        </is>
      </c>
      <c r="C649" s="26" t="inlineStr">
        <is>
          <t>34x2.5</t>
        </is>
      </c>
      <c r="D649" s="27" t="n">
        <v>1.94</v>
      </c>
      <c r="E649" s="26" t="inlineStr">
        <is>
          <t>HS</t>
        </is>
      </c>
    </row>
    <row r="650">
      <c r="A650" s="26">
        <f>B650&amp;" - "&amp;C650</f>
        <v/>
      </c>
      <c r="B650" s="26" t="inlineStr">
        <is>
          <t>Circular hollow sections</t>
        </is>
      </c>
      <c r="C650" s="26" t="inlineStr">
        <is>
          <t>34x3</t>
        </is>
      </c>
      <c r="D650" s="27" t="n">
        <v>2.29</v>
      </c>
      <c r="E650" s="26" t="inlineStr">
        <is>
          <t>HS</t>
        </is>
      </c>
    </row>
    <row r="651">
      <c r="A651" s="26">
        <f>B651&amp;" - "&amp;C651</f>
        <v/>
      </c>
      <c r="B651" s="26" t="inlineStr">
        <is>
          <t>Circular hollow sections</t>
        </is>
      </c>
      <c r="C651" s="26" t="inlineStr">
        <is>
          <t>34x4</t>
        </is>
      </c>
      <c r="D651" s="27" t="n">
        <v>2.96</v>
      </c>
      <c r="E651" s="26" t="inlineStr">
        <is>
          <t>HS</t>
        </is>
      </c>
    </row>
    <row r="652">
      <c r="A652" s="26">
        <f>B652&amp;" - "&amp;C652</f>
        <v/>
      </c>
      <c r="B652" s="26" t="inlineStr">
        <is>
          <t>Circular hollow sections</t>
        </is>
      </c>
      <c r="C652" s="26" t="inlineStr">
        <is>
          <t>38x2</t>
        </is>
      </c>
      <c r="D652" s="27" t="n">
        <v>1.78</v>
      </c>
      <c r="E652" s="26" t="inlineStr">
        <is>
          <t>HS</t>
        </is>
      </c>
    </row>
    <row r="653">
      <c r="A653" s="26">
        <f>B653&amp;" - "&amp;C653</f>
        <v/>
      </c>
      <c r="B653" s="26" t="inlineStr">
        <is>
          <t>Circular hollow sections</t>
        </is>
      </c>
      <c r="C653" s="26" t="inlineStr">
        <is>
          <t>38x2.5</t>
        </is>
      </c>
      <c r="D653" s="27" t="n">
        <v>2.19</v>
      </c>
      <c r="E653" s="26" t="inlineStr">
        <is>
          <t>HS</t>
        </is>
      </c>
    </row>
    <row r="654">
      <c r="A654" s="26">
        <f>B654&amp;" - "&amp;C654</f>
        <v/>
      </c>
      <c r="B654" s="26" t="inlineStr">
        <is>
          <t>Circular hollow sections</t>
        </is>
      </c>
      <c r="C654" s="26" t="inlineStr">
        <is>
          <t>38x3</t>
        </is>
      </c>
      <c r="D654" s="27" t="n">
        <v>2.59</v>
      </c>
      <c r="E654" s="26" t="inlineStr">
        <is>
          <t>HS</t>
        </is>
      </c>
    </row>
    <row r="655">
      <c r="A655" s="26">
        <f>B655&amp;" - "&amp;C655</f>
        <v/>
      </c>
      <c r="B655" s="26" t="inlineStr">
        <is>
          <t>Circular hollow sections</t>
        </is>
      </c>
      <c r="C655" s="26" t="inlineStr">
        <is>
          <t>38x4</t>
        </is>
      </c>
      <c r="D655" s="27" t="n">
        <v>3.35</v>
      </c>
      <c r="E655" s="26" t="inlineStr">
        <is>
          <t>HS</t>
        </is>
      </c>
    </row>
    <row r="656">
      <c r="A656" s="26">
        <f>B656&amp;" - "&amp;C656</f>
        <v/>
      </c>
      <c r="B656" s="26" t="inlineStr">
        <is>
          <t>Circular hollow sections</t>
        </is>
      </c>
      <c r="C656" s="26" t="inlineStr">
        <is>
          <t>43x2</t>
        </is>
      </c>
      <c r="D656" s="27" t="n">
        <v>2.02</v>
      </c>
      <c r="E656" s="26" t="inlineStr">
        <is>
          <t>HS</t>
        </is>
      </c>
    </row>
    <row r="657">
      <c r="A657" s="26">
        <f>B657&amp;" - "&amp;C657</f>
        <v/>
      </c>
      <c r="B657" s="26" t="inlineStr">
        <is>
          <t>Circular hollow sections</t>
        </is>
      </c>
      <c r="C657" s="26" t="inlineStr">
        <is>
          <t>43x2.5</t>
        </is>
      </c>
      <c r="D657" s="27" t="n">
        <v>2.5</v>
      </c>
      <c r="E657" s="26" t="inlineStr">
        <is>
          <t>HS</t>
        </is>
      </c>
    </row>
    <row r="658">
      <c r="A658" s="26">
        <f>B658&amp;" - "&amp;C658</f>
        <v/>
      </c>
      <c r="B658" s="26" t="inlineStr">
        <is>
          <t>Circular hollow sections</t>
        </is>
      </c>
      <c r="C658" s="26" t="inlineStr">
        <is>
          <t>43x3</t>
        </is>
      </c>
      <c r="D658" s="27" t="n">
        <v>2.96</v>
      </c>
      <c r="E658" s="26" t="inlineStr">
        <is>
          <t>HS</t>
        </is>
      </c>
    </row>
    <row r="659">
      <c r="A659" s="26">
        <f>B659&amp;" - "&amp;C659</f>
        <v/>
      </c>
      <c r="B659" s="26" t="inlineStr">
        <is>
          <t>Circular hollow sections</t>
        </is>
      </c>
      <c r="C659" s="26" t="inlineStr">
        <is>
          <t>43x4</t>
        </is>
      </c>
      <c r="D659" s="27" t="n">
        <v>3.85</v>
      </c>
      <c r="E659" s="26" t="inlineStr">
        <is>
          <t>HS</t>
        </is>
      </c>
    </row>
    <row r="660">
      <c r="A660" s="26">
        <f>B660&amp;" - "&amp;C660</f>
        <v/>
      </c>
      <c r="B660" s="26" t="inlineStr">
        <is>
          <t>Circular hollow sections</t>
        </is>
      </c>
      <c r="C660" s="26" t="inlineStr">
        <is>
          <t>43x4.5</t>
        </is>
      </c>
      <c r="D660" s="27" t="n">
        <v>4.27</v>
      </c>
      <c r="E660" s="26" t="inlineStr">
        <is>
          <t>HS</t>
        </is>
      </c>
    </row>
    <row r="661">
      <c r="A661" s="26">
        <f>B661&amp;" - "&amp;C661</f>
        <v/>
      </c>
      <c r="B661" s="26" t="inlineStr">
        <is>
          <t>Circular hollow sections</t>
        </is>
      </c>
      <c r="C661" s="26" t="inlineStr">
        <is>
          <t>48x2</t>
        </is>
      </c>
      <c r="D661" s="27" t="n">
        <v>2.27</v>
      </c>
      <c r="E661" s="26" t="inlineStr">
        <is>
          <t>HS</t>
        </is>
      </c>
    </row>
    <row r="662">
      <c r="A662" s="26">
        <f>B662&amp;" - "&amp;C662</f>
        <v/>
      </c>
      <c r="B662" s="26" t="inlineStr">
        <is>
          <t>Circular hollow sections</t>
        </is>
      </c>
      <c r="C662" s="26" t="inlineStr">
        <is>
          <t>48x2.5</t>
        </is>
      </c>
      <c r="D662" s="27" t="n">
        <v>2.81</v>
      </c>
      <c r="E662" s="26" t="inlineStr">
        <is>
          <t>HS</t>
        </is>
      </c>
    </row>
    <row r="663">
      <c r="A663" s="26">
        <f>B663&amp;" - "&amp;C663</f>
        <v/>
      </c>
      <c r="B663" s="26" t="inlineStr">
        <is>
          <t>Circular hollow sections</t>
        </is>
      </c>
      <c r="C663" s="26" t="inlineStr">
        <is>
          <t>48x3</t>
        </is>
      </c>
      <c r="D663" s="27" t="n">
        <v>3.33</v>
      </c>
      <c r="E663" s="26" t="inlineStr">
        <is>
          <t>HS</t>
        </is>
      </c>
    </row>
    <row r="664">
      <c r="A664" s="26">
        <f>B664&amp;" - "&amp;C664</f>
        <v/>
      </c>
      <c r="B664" s="26" t="inlineStr">
        <is>
          <t>Circular hollow sections</t>
        </is>
      </c>
      <c r="C664" s="26" t="inlineStr">
        <is>
          <t>48x3.5</t>
        </is>
      </c>
      <c r="D664" s="27" t="n">
        <v>3.84</v>
      </c>
      <c r="E664" s="26" t="inlineStr">
        <is>
          <t>HS</t>
        </is>
      </c>
    </row>
    <row r="665">
      <c r="A665" s="26">
        <f>B665&amp;" - "&amp;C665</f>
        <v/>
      </c>
      <c r="B665" s="26" t="inlineStr">
        <is>
          <t>Circular hollow sections</t>
        </is>
      </c>
      <c r="C665" s="26" t="inlineStr">
        <is>
          <t>48x4</t>
        </is>
      </c>
      <c r="D665" s="27" t="n">
        <v>4.34</v>
      </c>
      <c r="E665" s="26" t="inlineStr">
        <is>
          <t>HS</t>
        </is>
      </c>
    </row>
    <row r="666">
      <c r="A666" s="26">
        <f>B666&amp;" - "&amp;C666</f>
        <v/>
      </c>
      <c r="B666" s="26" t="inlineStr">
        <is>
          <t>Circular hollow sections</t>
        </is>
      </c>
      <c r="C666" s="26" t="inlineStr">
        <is>
          <t>51x2</t>
        </is>
      </c>
      <c r="D666" s="27" t="n">
        <v>2.42</v>
      </c>
      <c r="E666" s="26" t="inlineStr">
        <is>
          <t>HS</t>
        </is>
      </c>
    </row>
    <row r="667">
      <c r="A667" s="26">
        <f>B667&amp;" - "&amp;C667</f>
        <v/>
      </c>
      <c r="B667" s="26" t="inlineStr">
        <is>
          <t>Circular hollow sections</t>
        </is>
      </c>
      <c r="C667" s="26" t="inlineStr">
        <is>
          <t>51x2.5</t>
        </is>
      </c>
      <c r="D667" s="27" t="n">
        <v>2.99</v>
      </c>
      <c r="E667" s="26" t="inlineStr">
        <is>
          <t>HS</t>
        </is>
      </c>
    </row>
    <row r="668">
      <c r="A668" s="26">
        <f>B668&amp;" - "&amp;C668</f>
        <v/>
      </c>
      <c r="B668" s="26" t="inlineStr">
        <is>
          <t>Circular hollow sections</t>
        </is>
      </c>
      <c r="C668" s="26" t="inlineStr">
        <is>
          <t>51x3</t>
        </is>
      </c>
      <c r="D668" s="27" t="n">
        <v>3.55</v>
      </c>
      <c r="E668" s="26" t="inlineStr">
        <is>
          <t>HS</t>
        </is>
      </c>
    </row>
    <row r="669">
      <c r="A669" s="26">
        <f>B669&amp;" - "&amp;C669</f>
        <v/>
      </c>
      <c r="B669" s="26" t="inlineStr">
        <is>
          <t>Circular hollow sections</t>
        </is>
      </c>
      <c r="C669" s="26" t="inlineStr">
        <is>
          <t>51x3.5</t>
        </is>
      </c>
      <c r="D669" s="27" t="n">
        <v>4.1</v>
      </c>
      <c r="E669" s="26" t="inlineStr">
        <is>
          <t>HS</t>
        </is>
      </c>
    </row>
    <row r="670">
      <c r="A670" s="26">
        <f>B670&amp;" - "&amp;C670</f>
        <v/>
      </c>
      <c r="B670" s="26" t="inlineStr">
        <is>
          <t>Circular hollow sections</t>
        </is>
      </c>
      <c r="C670" s="26" t="inlineStr">
        <is>
          <t>51x4</t>
        </is>
      </c>
      <c r="D670" s="27" t="n">
        <v>4.64</v>
      </c>
      <c r="E670" s="26" t="inlineStr">
        <is>
          <t>HS</t>
        </is>
      </c>
    </row>
    <row r="671">
      <c r="A671" s="26">
        <f>B671&amp;" - "&amp;C671</f>
        <v/>
      </c>
      <c r="B671" s="26" t="inlineStr">
        <is>
          <t>Circular hollow sections</t>
        </is>
      </c>
      <c r="C671" s="26" t="inlineStr">
        <is>
          <t>60x2</t>
        </is>
      </c>
      <c r="D671" s="27" t="n">
        <v>2.86</v>
      </c>
      <c r="E671" s="26" t="inlineStr">
        <is>
          <t>HS</t>
        </is>
      </c>
    </row>
    <row r="672">
      <c r="A672" s="26">
        <f>B672&amp;" - "&amp;C672</f>
        <v/>
      </c>
      <c r="B672" s="26" t="inlineStr">
        <is>
          <t>Circular hollow sections</t>
        </is>
      </c>
      <c r="C672" s="26" t="inlineStr">
        <is>
          <t>60x2.5</t>
        </is>
      </c>
      <c r="D672" s="27" t="n">
        <v>3.55</v>
      </c>
      <c r="E672" s="26" t="inlineStr">
        <is>
          <t>HS</t>
        </is>
      </c>
    </row>
    <row r="673">
      <c r="A673" s="26">
        <f>B673&amp;" - "&amp;C673</f>
        <v/>
      </c>
      <c r="B673" s="26" t="inlineStr">
        <is>
          <t>Circular hollow sections</t>
        </is>
      </c>
      <c r="C673" s="26" t="inlineStr">
        <is>
          <t>60x3</t>
        </is>
      </c>
      <c r="D673" s="27" t="n">
        <v>4.22</v>
      </c>
      <c r="E673" s="26" t="inlineStr">
        <is>
          <t>HS</t>
        </is>
      </c>
    </row>
    <row r="674">
      <c r="A674" s="26">
        <f>B674&amp;" - "&amp;C674</f>
        <v/>
      </c>
      <c r="B674" s="26" t="inlineStr">
        <is>
          <t>Circular hollow sections</t>
        </is>
      </c>
      <c r="C674" s="26" t="inlineStr">
        <is>
          <t>60x4</t>
        </is>
      </c>
      <c r="D674" s="27" t="n">
        <v>5.52</v>
      </c>
      <c r="E674" s="26" t="inlineStr">
        <is>
          <t>HS</t>
        </is>
      </c>
    </row>
    <row r="675">
      <c r="A675" s="26">
        <f>B675&amp;" - "&amp;C675</f>
        <v/>
      </c>
      <c r="B675" s="26" t="inlineStr">
        <is>
          <t>Circular hollow sections</t>
        </is>
      </c>
      <c r="C675" s="26" t="inlineStr">
        <is>
          <t>63x2</t>
        </is>
      </c>
      <c r="D675" s="27" t="n">
        <v>3.01</v>
      </c>
      <c r="E675" s="26" t="inlineStr">
        <is>
          <t>HS</t>
        </is>
      </c>
    </row>
    <row r="676">
      <c r="A676" s="26">
        <f>B676&amp;" - "&amp;C676</f>
        <v/>
      </c>
      <c r="B676" s="26" t="inlineStr">
        <is>
          <t>Circular hollow sections</t>
        </is>
      </c>
      <c r="C676" s="26" t="inlineStr">
        <is>
          <t>63x2.5</t>
        </is>
      </c>
      <c r="D676" s="27" t="n">
        <v>3.71</v>
      </c>
      <c r="E676" s="26" t="inlineStr">
        <is>
          <t>HS</t>
        </is>
      </c>
    </row>
    <row r="677">
      <c r="A677" s="26">
        <f>B677&amp;" - "&amp;C677</f>
        <v/>
      </c>
      <c r="B677" s="26" t="inlineStr">
        <is>
          <t>Circular hollow sections</t>
        </is>
      </c>
      <c r="C677" s="26" t="inlineStr">
        <is>
          <t>63x3</t>
        </is>
      </c>
      <c r="D677" s="27" t="n">
        <v>4.44</v>
      </c>
      <c r="E677" s="26" t="inlineStr">
        <is>
          <t>HS</t>
        </is>
      </c>
    </row>
    <row r="678">
      <c r="A678" s="26">
        <f>B678&amp;" - "&amp;C678</f>
        <v/>
      </c>
      <c r="B678" s="26" t="inlineStr">
        <is>
          <t>Circular hollow sections</t>
        </is>
      </c>
      <c r="C678" s="26" t="inlineStr">
        <is>
          <t>63x3.5</t>
        </is>
      </c>
      <c r="D678" s="27" t="n">
        <v>5.14</v>
      </c>
      <c r="E678" s="26" t="inlineStr">
        <is>
          <t>HS</t>
        </is>
      </c>
    </row>
    <row r="679">
      <c r="A679" s="26">
        <f>B679&amp;" - "&amp;C679</f>
        <v/>
      </c>
      <c r="B679" s="26" t="inlineStr">
        <is>
          <t>Circular hollow sections</t>
        </is>
      </c>
      <c r="C679" s="26" t="inlineStr">
        <is>
          <t>63x4</t>
        </is>
      </c>
      <c r="D679" s="27" t="n">
        <v>5.82</v>
      </c>
      <c r="E679" s="26" t="inlineStr">
        <is>
          <t>HS</t>
        </is>
      </c>
    </row>
    <row r="680">
      <c r="A680" s="26">
        <f>B680&amp;" - "&amp;C680</f>
        <v/>
      </c>
      <c r="B680" s="26" t="inlineStr">
        <is>
          <t>Circular hollow sections</t>
        </is>
      </c>
      <c r="C680" s="26" t="inlineStr">
        <is>
          <t>63x4.5</t>
        </is>
      </c>
      <c r="D680" s="27" t="n">
        <v>6.49</v>
      </c>
      <c r="E680" s="26" t="inlineStr">
        <is>
          <t>HS</t>
        </is>
      </c>
    </row>
    <row r="681">
      <c r="A681" s="26">
        <f>B681&amp;" - "&amp;C681</f>
        <v/>
      </c>
      <c r="B681" s="26" t="inlineStr">
        <is>
          <t>Squares</t>
        </is>
      </c>
      <c r="C681" s="26" t="inlineStr">
        <is>
          <t>10</t>
        </is>
      </c>
      <c r="D681" s="27" t="n">
        <v>0.785</v>
      </c>
      <c r="E681" s="26" t="inlineStr"/>
    </row>
    <row r="682">
      <c r="A682" s="26">
        <f>B682&amp;" - "&amp;C682</f>
        <v/>
      </c>
      <c r="B682" s="26" t="inlineStr">
        <is>
          <t>Squares</t>
        </is>
      </c>
      <c r="C682" s="26" t="inlineStr">
        <is>
          <t>12</t>
        </is>
      </c>
      <c r="D682" s="27" t="n">
        <v>1.13</v>
      </c>
      <c r="E682" s="26" t="inlineStr"/>
    </row>
    <row r="683">
      <c r="A683" s="26">
        <f>B683&amp;" - "&amp;C683</f>
        <v/>
      </c>
      <c r="B683" s="26" t="inlineStr">
        <is>
          <t>Squares</t>
        </is>
      </c>
      <c r="C683" s="26" t="inlineStr">
        <is>
          <t>16</t>
        </is>
      </c>
      <c r="D683" s="27" t="n">
        <v>2.01</v>
      </c>
      <c r="E683" s="26" t="inlineStr"/>
    </row>
    <row r="684">
      <c r="A684" s="26">
        <f>B684&amp;" - "&amp;C684</f>
        <v/>
      </c>
      <c r="B684" s="26" t="inlineStr">
        <is>
          <t>Squares</t>
        </is>
      </c>
      <c r="C684" s="26" t="inlineStr">
        <is>
          <t>20</t>
        </is>
      </c>
      <c r="D684" s="27" t="n">
        <v>3.14</v>
      </c>
      <c r="E684" s="26" t="inlineStr"/>
    </row>
    <row r="685">
      <c r="A685" s="26">
        <f>B685&amp;" - "&amp;C685</f>
        <v/>
      </c>
      <c r="B685" s="26" t="inlineStr">
        <is>
          <t>Squares</t>
        </is>
      </c>
      <c r="C685" s="26" t="inlineStr">
        <is>
          <t>25</t>
        </is>
      </c>
      <c r="D685" s="27" t="n">
        <v>4.91</v>
      </c>
      <c r="E685" s="26" t="inlineStr"/>
    </row>
    <row r="686">
      <c r="A686" s="26">
        <f>B686&amp;" - "&amp;C686</f>
        <v/>
      </c>
      <c r="B686" s="26" t="inlineStr">
        <is>
          <t>Squares</t>
        </is>
      </c>
      <c r="C686" s="26" t="inlineStr">
        <is>
          <t>40</t>
        </is>
      </c>
      <c r="D686" s="27" t="n">
        <v>12.6</v>
      </c>
      <c r="E686" s="26" t="inlineStr"/>
    </row>
    <row r="687">
      <c r="A687" s="26">
        <f>B687&amp;" - "&amp;C687</f>
        <v/>
      </c>
      <c r="B687" s="26" t="inlineStr">
        <is>
          <t>Squares</t>
        </is>
      </c>
      <c r="C687" s="26" t="inlineStr">
        <is>
          <t>50</t>
        </is>
      </c>
      <c r="D687" s="27" t="n">
        <v>19.6</v>
      </c>
      <c r="E687" s="26" t="inlineStr"/>
    </row>
    <row r="688">
      <c r="A688" s="26">
        <f>B688&amp;" - "&amp;C688</f>
        <v/>
      </c>
      <c r="B688" s="26" t="inlineStr">
        <is>
          <t>Squares</t>
        </is>
      </c>
      <c r="C688" s="26" t="inlineStr">
        <is>
          <t>60</t>
        </is>
      </c>
      <c r="D688" s="27" t="n">
        <v>28.3</v>
      </c>
      <c r="E688" s="26" t="inlineStr"/>
    </row>
    <row r="689">
      <c r="A689" s="26">
        <f>B689&amp;" - "&amp;C689</f>
        <v/>
      </c>
      <c r="B689" s="26" t="inlineStr">
        <is>
          <t>Squares</t>
        </is>
      </c>
      <c r="C689" s="26" t="inlineStr">
        <is>
          <t>70</t>
        </is>
      </c>
      <c r="D689" s="27" t="n">
        <v>38.5</v>
      </c>
      <c r="E689" s="26" t="inlineStr"/>
    </row>
    <row r="690">
      <c r="A690" s="26">
        <f>B690&amp;" - "&amp;C690</f>
        <v/>
      </c>
      <c r="B690" s="26" t="inlineStr">
        <is>
          <t>Rounds</t>
        </is>
      </c>
      <c r="C690" s="26" t="inlineStr">
        <is>
          <t>6</t>
        </is>
      </c>
      <c r="D690" s="27" t="n">
        <v>0.222</v>
      </c>
      <c r="E690" s="26" t="inlineStr"/>
    </row>
    <row r="691">
      <c r="A691" s="26">
        <f>B691&amp;" - "&amp;C691</f>
        <v/>
      </c>
      <c r="B691" s="26" t="inlineStr">
        <is>
          <t>Rounds</t>
        </is>
      </c>
      <c r="C691" s="26" t="inlineStr">
        <is>
          <t>8</t>
        </is>
      </c>
      <c r="D691" s="27" t="n">
        <v>0.395</v>
      </c>
      <c r="E691" s="26" t="inlineStr"/>
    </row>
    <row r="692">
      <c r="A692" s="26">
        <f>B692&amp;" - "&amp;C692</f>
        <v/>
      </c>
      <c r="B692" s="26" t="inlineStr">
        <is>
          <t>Rounds</t>
        </is>
      </c>
      <c r="C692" s="26" t="inlineStr">
        <is>
          <t>10</t>
        </is>
      </c>
      <c r="D692" s="27" t="n">
        <v>0.617</v>
      </c>
      <c r="E692" s="26" t="inlineStr"/>
    </row>
    <row r="693">
      <c r="A693" s="26">
        <f>B693&amp;" - "&amp;C693</f>
        <v/>
      </c>
      <c r="B693" s="26" t="inlineStr">
        <is>
          <t>Rounds</t>
        </is>
      </c>
      <c r="C693" s="26" t="inlineStr">
        <is>
          <t>12</t>
        </is>
      </c>
      <c r="D693" s="27" t="n">
        <v>0.888</v>
      </c>
      <c r="E693" s="26" t="inlineStr"/>
    </row>
    <row r="694">
      <c r="A694" s="26">
        <f>B694&amp;" - "&amp;C694</f>
        <v/>
      </c>
      <c r="B694" s="26" t="inlineStr">
        <is>
          <t>Rounds</t>
        </is>
      </c>
      <c r="C694" s="26" t="inlineStr">
        <is>
          <t>16</t>
        </is>
      </c>
      <c r="D694" s="27" t="n">
        <v>1.58</v>
      </c>
      <c r="E694" s="26" t="inlineStr"/>
    </row>
    <row r="695">
      <c r="A695" s="26">
        <f>B695&amp;" - "&amp;C695</f>
        <v/>
      </c>
      <c r="B695" s="26" t="inlineStr">
        <is>
          <t>Rounds</t>
        </is>
      </c>
      <c r="C695" s="26" t="inlineStr">
        <is>
          <t>20</t>
        </is>
      </c>
      <c r="D695" s="27" t="n">
        <v>2.47</v>
      </c>
      <c r="E695" s="26" t="inlineStr"/>
    </row>
    <row r="696">
      <c r="A696" s="26">
        <f>B696&amp;" - "&amp;C696</f>
        <v/>
      </c>
      <c r="B696" s="26" t="inlineStr">
        <is>
          <t>Rounds</t>
        </is>
      </c>
      <c r="C696" s="26" t="inlineStr">
        <is>
          <t>22</t>
        </is>
      </c>
      <c r="D696" s="27" t="n">
        <v>2.98</v>
      </c>
      <c r="E696" s="26" t="inlineStr"/>
    </row>
    <row r="697">
      <c r="A697" s="26">
        <f>B697&amp;" - "&amp;C697</f>
        <v/>
      </c>
      <c r="B697" s="26" t="inlineStr">
        <is>
          <t>Rounds</t>
        </is>
      </c>
      <c r="C697" s="26" t="inlineStr">
        <is>
          <t>24</t>
        </is>
      </c>
      <c r="D697" s="27" t="n">
        <v>3.55</v>
      </c>
      <c r="E697" s="26" t="inlineStr"/>
    </row>
    <row r="698">
      <c r="A698" s="26">
        <f>B698&amp;" - "&amp;C698</f>
        <v/>
      </c>
      <c r="B698" s="26" t="inlineStr">
        <is>
          <t>Rounds</t>
        </is>
      </c>
      <c r="C698" s="26" t="inlineStr">
        <is>
          <t>25</t>
        </is>
      </c>
      <c r="D698" s="27" t="n">
        <v>3.85</v>
      </c>
      <c r="E698" s="26" t="inlineStr"/>
    </row>
    <row r="699">
      <c r="A699" s="26">
        <f>B699&amp;" - "&amp;C699</f>
        <v/>
      </c>
      <c r="B699" s="26" t="inlineStr">
        <is>
          <t>Rounds</t>
        </is>
      </c>
      <c r="C699" s="26" t="inlineStr">
        <is>
          <t>30</t>
        </is>
      </c>
      <c r="D699" s="27" t="n">
        <v>5.55</v>
      </c>
      <c r="E699" s="26" t="inlineStr"/>
    </row>
    <row r="700">
      <c r="A700" s="26">
        <f>B700&amp;" - "&amp;C700</f>
        <v/>
      </c>
      <c r="B700" s="26" t="inlineStr">
        <is>
          <t>Rounds</t>
        </is>
      </c>
      <c r="C700" s="26" t="inlineStr">
        <is>
          <t>32</t>
        </is>
      </c>
      <c r="D700" s="27" t="n">
        <v>6.31</v>
      </c>
      <c r="E700" s="26" t="inlineStr"/>
    </row>
    <row r="701">
      <c r="A701" s="26">
        <f>B701&amp;" - "&amp;C701</f>
        <v/>
      </c>
      <c r="B701" s="26" t="inlineStr">
        <is>
          <t>Rounds</t>
        </is>
      </c>
      <c r="C701" s="26" t="inlineStr">
        <is>
          <t>35</t>
        </is>
      </c>
      <c r="D701" s="27" t="n">
        <v>7.55</v>
      </c>
      <c r="E701" s="26" t="inlineStr"/>
    </row>
    <row r="702">
      <c r="A702" s="26">
        <f>B702&amp;" - "&amp;C702</f>
        <v/>
      </c>
      <c r="B702" s="26" t="inlineStr">
        <is>
          <t>Rounds</t>
        </is>
      </c>
      <c r="C702" s="26" t="inlineStr">
        <is>
          <t>40</t>
        </is>
      </c>
      <c r="D702" s="27" t="n">
        <v>9.859999999999999</v>
      </c>
      <c r="E702" s="26" t="inlineStr"/>
    </row>
    <row r="703">
      <c r="A703" s="26">
        <f>B703&amp;" - "&amp;C703</f>
        <v/>
      </c>
      <c r="B703" s="26" t="inlineStr">
        <is>
          <t>Rounds</t>
        </is>
      </c>
      <c r="C703" s="26" t="inlineStr">
        <is>
          <t>45</t>
        </is>
      </c>
      <c r="D703" s="27" t="n">
        <v>12.5</v>
      </c>
      <c r="E703" s="26" t="inlineStr"/>
    </row>
    <row r="704">
      <c r="A704" s="26">
        <f>B704&amp;" - "&amp;C704</f>
        <v/>
      </c>
      <c r="B704" s="26" t="inlineStr">
        <is>
          <t>Rounds</t>
        </is>
      </c>
      <c r="C704" s="26" t="inlineStr">
        <is>
          <t>50</t>
        </is>
      </c>
      <c r="D704" s="27" t="n">
        <v>15.4</v>
      </c>
      <c r="E704" s="26" t="inlineStr"/>
    </row>
    <row r="705">
      <c r="A705" s="26">
        <f>B705&amp;" - "&amp;C705</f>
        <v/>
      </c>
      <c r="B705" s="26" t="inlineStr">
        <is>
          <t>Rounds</t>
        </is>
      </c>
      <c r="C705" s="26" t="inlineStr">
        <is>
          <t>55</t>
        </is>
      </c>
      <c r="D705" s="27" t="n">
        <v>18.7</v>
      </c>
      <c r="E705" s="26" t="inlineStr"/>
    </row>
    <row r="706">
      <c r="A706" s="26">
        <f>B706&amp;" - "&amp;C706</f>
        <v/>
      </c>
      <c r="B706" s="26" t="inlineStr">
        <is>
          <t>Rounds</t>
        </is>
      </c>
      <c r="C706" s="26" t="inlineStr">
        <is>
          <t>60</t>
        </is>
      </c>
      <c r="D706" s="27" t="n">
        <v>22.2</v>
      </c>
      <c r="E706" s="26" t="inlineStr"/>
    </row>
    <row r="707">
      <c r="A707" s="26">
        <f>B707&amp;" - "&amp;C707</f>
        <v/>
      </c>
      <c r="B707" s="26" t="inlineStr">
        <is>
          <t>Rounds</t>
        </is>
      </c>
      <c r="C707" s="26" t="inlineStr">
        <is>
          <t>65</t>
        </is>
      </c>
      <c r="D707" s="27" t="n">
        <v>26</v>
      </c>
      <c r="E707" s="26" t="inlineStr"/>
    </row>
    <row r="708">
      <c r="A708" s="26">
        <f>B708&amp;" - "&amp;C708</f>
        <v/>
      </c>
      <c r="B708" s="26" t="inlineStr">
        <is>
          <t>Rounds</t>
        </is>
      </c>
      <c r="C708" s="26" t="inlineStr">
        <is>
          <t>70</t>
        </is>
      </c>
      <c r="D708" s="27" t="n">
        <v>30.2</v>
      </c>
      <c r="E708" s="26" t="inlineStr"/>
    </row>
    <row r="709">
      <c r="A709" s="26">
        <f>B709&amp;" - "&amp;C709</f>
        <v/>
      </c>
      <c r="B709" s="26" t="inlineStr">
        <is>
          <t>Rounds</t>
        </is>
      </c>
      <c r="C709" s="26" t="inlineStr">
        <is>
          <t>80</t>
        </is>
      </c>
      <c r="D709" s="27" t="n">
        <v>39.5</v>
      </c>
      <c r="E709" s="26" t="inlineStr"/>
    </row>
    <row r="710">
      <c r="A710" s="26">
        <f>B710&amp;" - "&amp;C710</f>
        <v/>
      </c>
      <c r="B710" s="26" t="inlineStr">
        <is>
          <t>Rounds</t>
        </is>
      </c>
      <c r="C710" s="26" t="inlineStr">
        <is>
          <t>90</t>
        </is>
      </c>
      <c r="D710" s="27" t="n">
        <v>49.9</v>
      </c>
      <c r="E710" s="26" t="inlineStr"/>
    </row>
    <row r="711">
      <c r="A711" s="26">
        <f>B711&amp;" - "&amp;C711</f>
        <v/>
      </c>
      <c r="B711" s="26" t="inlineStr">
        <is>
          <t>Rounds</t>
        </is>
      </c>
      <c r="C711" s="26" t="inlineStr">
        <is>
          <t>103</t>
        </is>
      </c>
      <c r="D711" s="27" t="n">
        <v>65.40000000000001</v>
      </c>
      <c r="E711" s="26" t="inlineStr"/>
    </row>
    <row r="712">
      <c r="A712" s="26">
        <f>IF(C712="","",B712&amp;" - "&amp;C712)</f>
        <v/>
      </c>
      <c r="B712" s="28" t="n"/>
      <c r="C712" s="28" t="n"/>
      <c r="D712" s="28" t="n"/>
      <c r="E712" s="28" t="n"/>
    </row>
    <row r="713">
      <c r="A713" s="26">
        <f>IF(C713="","",B713&amp;" - "&amp;C713)</f>
        <v/>
      </c>
      <c r="B713" s="28" t="n"/>
      <c r="C713" s="28" t="n"/>
      <c r="D713" s="28" t="n"/>
      <c r="E713" s="28" t="n"/>
    </row>
    <row r="714">
      <c r="A714" s="26">
        <f>IF(C714="","",B714&amp;" - "&amp;C714)</f>
        <v/>
      </c>
      <c r="B714" s="28" t="n"/>
      <c r="C714" s="28" t="n"/>
      <c r="D714" s="28" t="n"/>
      <c r="E714" s="28" t="n"/>
    </row>
    <row r="715">
      <c r="A715" s="26">
        <f>IF(C715="","",B715&amp;" - "&amp;C715)</f>
        <v/>
      </c>
      <c r="B715" s="28" t="n"/>
      <c r="C715" s="28" t="n"/>
      <c r="D715" s="28" t="n"/>
      <c r="E715" s="28" t="n"/>
    </row>
    <row r="716">
      <c r="A716" s="26">
        <f>IF(C716="","",B716&amp;" - "&amp;C716)</f>
        <v/>
      </c>
      <c r="B716" s="28" t="n"/>
      <c r="C716" s="28" t="n"/>
      <c r="D716" s="28" t="n"/>
      <c r="E716" s="28" t="n"/>
    </row>
    <row r="717">
      <c r="A717" s="26">
        <f>IF(C717="","",B717&amp;" - "&amp;C717)</f>
        <v/>
      </c>
      <c r="B717" s="28" t="n"/>
      <c r="C717" s="28" t="n"/>
      <c r="D717" s="28" t="n"/>
      <c r="E717" s="28" t="n"/>
    </row>
    <row r="718">
      <c r="A718" s="26">
        <f>IF(C718="","",B718&amp;" - "&amp;C718)</f>
        <v/>
      </c>
      <c r="B718" s="28" t="n"/>
      <c r="C718" s="28" t="n"/>
      <c r="D718" s="28" t="n"/>
      <c r="E718" s="28" t="n"/>
    </row>
    <row r="719">
      <c r="A719" s="26">
        <f>IF(C719="","",B719&amp;" - "&amp;C719)</f>
        <v/>
      </c>
      <c r="B719" s="28" t="n"/>
      <c r="C719" s="28" t="n"/>
      <c r="D719" s="28" t="n"/>
      <c r="E719" s="28" t="n"/>
    </row>
    <row r="720">
      <c r="A720" s="26">
        <f>IF(C720="","",B720&amp;" - "&amp;C720)</f>
        <v/>
      </c>
      <c r="B720" s="28" t="n"/>
      <c r="C720" s="28" t="n"/>
      <c r="D720" s="28" t="n"/>
      <c r="E720" s="28" t="n"/>
    </row>
    <row r="721">
      <c r="A721" s="26">
        <f>IF(C721="","",B721&amp;" - "&amp;C721)</f>
        <v/>
      </c>
      <c r="B721" s="28" t="n"/>
      <c r="C721" s="28" t="n"/>
      <c r="D721" s="28" t="n"/>
      <c r="E721" s="28" t="n"/>
    </row>
    <row r="722">
      <c r="A722" s="26">
        <f>IF(C722="","",B722&amp;" - "&amp;C722)</f>
        <v/>
      </c>
      <c r="B722" s="28" t="n"/>
      <c r="C722" s="28" t="n"/>
      <c r="D722" s="28" t="n"/>
      <c r="E722" s="28" t="n"/>
    </row>
    <row r="723">
      <c r="A723" s="26">
        <f>IF(C723="","",B723&amp;" - "&amp;C723)</f>
        <v/>
      </c>
      <c r="B723" s="28" t="n"/>
      <c r="C723" s="28" t="n"/>
      <c r="D723" s="28" t="n"/>
      <c r="E723" s="28" t="n"/>
    </row>
    <row r="724">
      <c r="A724" s="26">
        <f>IF(C724="","",B724&amp;" - "&amp;C724)</f>
        <v/>
      </c>
      <c r="B724" s="28" t="n"/>
      <c r="C724" s="28" t="n"/>
      <c r="D724" s="28" t="n"/>
      <c r="E724" s="28" t="n"/>
    </row>
    <row r="725">
      <c r="A725" s="26">
        <f>IF(C725="","",B725&amp;" - "&amp;C725)</f>
        <v/>
      </c>
      <c r="B725" s="28" t="n"/>
      <c r="C725" s="28" t="n"/>
      <c r="D725" s="28" t="n"/>
      <c r="E725" s="28" t="n"/>
    </row>
    <row r="726">
      <c r="A726" s="26">
        <f>IF(C726="","",B726&amp;" - "&amp;C726)</f>
        <v/>
      </c>
      <c r="B726" s="28" t="n"/>
      <c r="C726" s="28" t="n"/>
      <c r="D726" s="28" t="n"/>
      <c r="E726" s="28" t="n"/>
    </row>
    <row r="727">
      <c r="A727" s="26">
        <f>IF(C727="","",B727&amp;" - "&amp;C727)</f>
        <v/>
      </c>
      <c r="B727" s="28" t="n"/>
      <c r="C727" s="28" t="n"/>
      <c r="D727" s="28" t="n"/>
      <c r="E727" s="28" t="n"/>
    </row>
    <row r="728">
      <c r="A728" s="26">
        <f>IF(C728="","",B728&amp;" - "&amp;C728)</f>
        <v/>
      </c>
      <c r="B728" s="28" t="n"/>
      <c r="C728" s="28" t="n"/>
      <c r="D728" s="28" t="n"/>
      <c r="E728" s="28" t="n"/>
    </row>
    <row r="729">
      <c r="A729" s="26">
        <f>IF(C729="","",B729&amp;" - "&amp;C729)</f>
        <v/>
      </c>
      <c r="B729" s="28" t="n"/>
      <c r="C729" s="28" t="n"/>
      <c r="D729" s="28" t="n"/>
      <c r="E729" s="28" t="n"/>
    </row>
    <row r="730">
      <c r="A730" s="26">
        <f>IF(C730="","",B730&amp;" - "&amp;C730)</f>
        <v/>
      </c>
      <c r="B730" s="28" t="n"/>
      <c r="C730" s="28" t="n"/>
      <c r="D730" s="28" t="n"/>
      <c r="E730" s="28" t="n"/>
    </row>
    <row r="731">
      <c r="A731" s="26">
        <f>IF(C731="","",B731&amp;" - "&amp;C731)</f>
        <v/>
      </c>
      <c r="B731" s="28" t="n"/>
      <c r="C731" s="28" t="n"/>
      <c r="D731" s="28" t="n"/>
      <c r="E731" s="28" t="n"/>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N307"/>
  <sheetViews>
    <sheetView showGridLines="0" workbookViewId="0">
      <pane ySplit="4" topLeftCell="A5" activePane="bottomLeft" state="frozen"/>
      <selection pane="bottomLeft" activeCell="A1" sqref="A1"/>
    </sheetView>
  </sheetViews>
  <sheetFormatPr baseColWidth="8" defaultRowHeight="15"/>
  <cols>
    <col width="18" customWidth="1" min="1" max="1"/>
    <col width="24" customWidth="1" min="2" max="2"/>
    <col width="14" customWidth="1" min="3" max="3"/>
    <col width="38" customWidth="1" min="4" max="4"/>
    <col width="10" customWidth="1" min="5" max="5"/>
    <col width="10" customWidth="1" min="6" max="6"/>
    <col width="9" customWidth="1" min="7" max="7"/>
    <col width="10" customWidth="1" min="8" max="8"/>
    <col width="12" customWidth="1" min="9" max="9"/>
    <col width="9" customWidth="1" min="10" max="10"/>
    <col width="9" customWidth="1" min="11" max="11"/>
    <col width="9" customWidth="1" min="12" max="12"/>
    <col width="30" customWidth="1" min="13" max="13"/>
  </cols>
  <sheetData>
    <row r="1" ht="30" customHeight="1">
      <c r="A1" s="14" t="inlineStr">
        <is>
          <t>Takeoff</t>
        </is>
      </c>
      <c r="B1" s="1" t="n"/>
      <c r="C1" s="1" t="n"/>
      <c r="D1" s="1" t="n"/>
      <c r="E1" s="1" t="n"/>
      <c r="F1" s="1" t="n"/>
      <c r="G1" s="1" t="n"/>
      <c r="H1" s="1" t="n"/>
      <c r="I1" s="1" t="n"/>
      <c r="J1" s="1" t="n"/>
      <c r="K1" s="1" t="n"/>
      <c r="L1" s="1" t="n"/>
      <c r="M1" s="1" t="n"/>
      <c r="N1" s="1" t="n"/>
    </row>
    <row r="2">
      <c r="A2" s="15" t="inlineStr">
        <is>
          <t>Mass (kg) = length x kg/m x number; plate and flat = length x width x kg/m2/mm x thickness x number. Green cells are inputs.</t>
        </is>
      </c>
    </row>
    <row r="4" ht="30" customHeight="1">
      <c r="A4" s="18" t="inlineStr">
        <is>
          <t>Area</t>
        </is>
      </c>
      <c r="B4" s="18" t="inlineStr">
        <is>
          <t>Member / description</t>
        </is>
      </c>
      <c r="C4" s="18" t="inlineStr">
        <is>
          <t>Drawing</t>
        </is>
      </c>
      <c r="D4" s="18" t="inlineStr">
        <is>
          <t>Section (pick from list)</t>
        </is>
      </c>
      <c r="E4" s="18" t="inlineStr">
        <is>
          <t>Length m</t>
        </is>
      </c>
      <c r="F4" s="18" t="inlineStr">
        <is>
          <t>Width m (plate)</t>
        </is>
      </c>
      <c r="G4" s="18" t="inlineStr">
        <is>
          <t>Number</t>
        </is>
      </c>
      <c r="H4" s="18" t="inlineStr">
        <is>
          <t>kg/m</t>
        </is>
      </c>
      <c r="I4" s="18" t="inlineStr">
        <is>
          <t>Mass kg</t>
        </is>
      </c>
      <c r="J4" s="18" t="inlineStr">
        <is>
          <t>Auto class</t>
        </is>
      </c>
      <c r="K4" s="18" t="inlineStr">
        <is>
          <t>Override</t>
        </is>
      </c>
      <c r="L4" s="18" t="inlineStr">
        <is>
          <t>Class</t>
        </is>
      </c>
      <c r="M4" s="18" t="inlineStr">
        <is>
          <t>Note</t>
        </is>
      </c>
    </row>
    <row r="5">
      <c r="A5" s="22" t="inlineStr">
        <is>
          <t>Main frame</t>
        </is>
      </c>
      <c r="B5" s="22" t="inlineStr">
        <is>
          <t>Columns</t>
        </is>
      </c>
      <c r="C5" s="22" t="inlineStr">
        <is>
          <t>S-101</t>
        </is>
      </c>
      <c r="D5" s="22" t="inlineStr">
        <is>
          <t>Universal columns - 203x203x46</t>
        </is>
      </c>
      <c r="E5" s="25" t="n">
        <v>6</v>
      </c>
      <c r="F5" s="25" t="n"/>
      <c r="G5" s="29" t="n">
        <v>8</v>
      </c>
      <c r="H5" s="30">
        <f>IF(D5="","",IFERROR(INDEX(sec_kgm,MATCH(D5,sec_code,0)),""))</f>
        <v/>
      </c>
      <c r="I5" s="31">
        <f>IF(H5="","",IF(INDEX(sec_class,MATCH(D5,sec_code,0))="PL",E5*F5*H5*VALUE(MID(D5,FIND(" - ",D5)+3,10))*G5,E5*H5*G5))</f>
        <v/>
      </c>
      <c r="J5" s="32">
        <f>IF(H5="","",IF(INDEX(sec_class,MATCH(D5,sec_code,0))&lt;&gt;"",INDEX(sec_class,MATCH(D5,sec_code,0)),IF(H5&lt;p_light,"L",IF(H5&lt;p_heavy,"M","H"))))</f>
        <v/>
      </c>
      <c r="K5" s="22" t="n"/>
      <c r="L5" s="32">
        <f>IF(K5&lt;&gt;"",K5,J5)</f>
        <v/>
      </c>
      <c r="M5" s="22" t="inlineStr"/>
    </row>
    <row r="6">
      <c r="A6" s="22" t="inlineStr">
        <is>
          <t>Main frame</t>
        </is>
      </c>
      <c r="B6" s="22" t="inlineStr">
        <is>
          <t>Rafters</t>
        </is>
      </c>
      <c r="C6" s="22" t="inlineStr">
        <is>
          <t>S-101</t>
        </is>
      </c>
      <c r="D6" s="22" t="inlineStr">
        <is>
          <t>Universal beam - 356x171x45</t>
        </is>
      </c>
      <c r="E6" s="25" t="n">
        <v>15.3</v>
      </c>
      <c r="F6" s="25" t="n"/>
      <c r="G6" s="29" t="n">
        <v>8</v>
      </c>
      <c r="H6" s="30">
        <f>IF(D6="","",IFERROR(INDEX(sec_kgm,MATCH(D6,sec_code,0)),""))</f>
        <v/>
      </c>
      <c r="I6" s="31">
        <f>IF(H6="","",IF(INDEX(sec_class,MATCH(D6,sec_code,0))="PL",E6*F6*H6*VALUE(MID(D6,FIND(" - ",D6)+3,10))*G6,E6*H6*G6))</f>
        <v/>
      </c>
      <c r="J6" s="32">
        <f>IF(H6="","",IF(INDEX(sec_class,MATCH(D6,sec_code,0))&lt;&gt;"",INDEX(sec_class,MATCH(D6,sec_code,0)),IF(H6&lt;p_light,"L",IF(H6&lt;p_heavy,"M","H"))))</f>
        <v/>
      </c>
      <c r="K6" s="22" t="n"/>
      <c r="L6" s="32">
        <f>IF(K6&lt;&gt;"",K6,J6)</f>
        <v/>
      </c>
      <c r="M6" s="22" t="inlineStr">
        <is>
          <t>15 m half-span on slope</t>
        </is>
      </c>
    </row>
    <row r="7">
      <c r="A7" s="22" t="inlineStr">
        <is>
          <t>Main frame</t>
        </is>
      </c>
      <c r="B7" s="22" t="inlineStr">
        <is>
          <t>Gable posts</t>
        </is>
      </c>
      <c r="C7" s="22" t="inlineStr">
        <is>
          <t>S-102</t>
        </is>
      </c>
      <c r="D7" s="22" t="inlineStr">
        <is>
          <t>Universal beam - 254x146x31</t>
        </is>
      </c>
      <c r="E7" s="25" t="n">
        <v>6.5</v>
      </c>
      <c r="F7" s="25" t="n"/>
      <c r="G7" s="29" t="n">
        <v>6</v>
      </c>
      <c r="H7" s="30">
        <f>IF(D7="","",IFERROR(INDEX(sec_kgm,MATCH(D7,sec_code,0)),""))</f>
        <v/>
      </c>
      <c r="I7" s="31">
        <f>IF(H7="","",IF(INDEX(sec_class,MATCH(D7,sec_code,0))="PL",E7*F7*H7*VALUE(MID(D7,FIND(" - ",D7)+3,10))*G7,E7*H7*G7))</f>
        <v/>
      </c>
      <c r="J7" s="32">
        <f>IF(H7="","",IF(INDEX(sec_class,MATCH(D7,sec_code,0))&lt;&gt;"",INDEX(sec_class,MATCH(D7,sec_code,0)),IF(H7&lt;p_light,"L",IF(H7&lt;p_heavy,"M","H"))))</f>
        <v/>
      </c>
      <c r="K7" s="22" t="n"/>
      <c r="L7" s="32">
        <f>IF(K7&lt;&gt;"",K7,J7)</f>
        <v/>
      </c>
      <c r="M7" s="22" t="inlineStr"/>
    </row>
    <row r="8">
      <c r="A8" s="22" t="inlineStr">
        <is>
          <t>Main frame</t>
        </is>
      </c>
      <c r="B8" s="22" t="inlineStr">
        <is>
          <t>Base plates 350x350x20</t>
        </is>
      </c>
      <c r="C8" s="22" t="inlineStr">
        <is>
          <t>S-110</t>
        </is>
      </c>
      <c r="D8" s="22" t="inlineStr">
        <is>
          <t>Plate - 20</t>
        </is>
      </c>
      <c r="E8" s="25" t="n">
        <v>0.35</v>
      </c>
      <c r="F8" s="25" t="n">
        <v>0.35</v>
      </c>
      <c r="G8" s="29" t="n">
        <v>16</v>
      </c>
      <c r="H8" s="30">
        <f>IF(D8="","",IFERROR(INDEX(sec_kgm,MATCH(D8,sec_code,0)),""))</f>
        <v/>
      </c>
      <c r="I8" s="31">
        <f>IF(H8="","",IF(INDEX(sec_class,MATCH(D8,sec_code,0))="PL",E8*F8*H8*VALUE(MID(D8,FIND(" - ",D8)+3,10))*G8,E8*H8*G8))</f>
        <v/>
      </c>
      <c r="J8" s="32">
        <f>IF(H8="","",IF(INDEX(sec_class,MATCH(D8,sec_code,0))&lt;&gt;"",INDEX(sec_class,MATCH(D8,sec_code,0)),IF(H8&lt;p_light,"L",IF(H8&lt;p_heavy,"M","H"))))</f>
        <v/>
      </c>
      <c r="K8" s="22" t="n"/>
      <c r="L8" s="32">
        <f>IF(K8&lt;&gt;"",K8,J8)</f>
        <v/>
      </c>
      <c r="M8" s="22" t="inlineStr"/>
    </row>
    <row r="9">
      <c r="A9" s="22" t="inlineStr">
        <is>
          <t>Roof</t>
        </is>
      </c>
      <c r="B9" s="22" t="inlineStr">
        <is>
          <t>Purlins</t>
        </is>
      </c>
      <c r="C9" s="22" t="inlineStr">
        <is>
          <t>S-103</t>
        </is>
      </c>
      <c r="D9" s="22" t="inlineStr">
        <is>
          <t>CF Lipped channels - 150x65x20x2.5</t>
        </is>
      </c>
      <c r="E9" s="25" t="n">
        <v>30</v>
      </c>
      <c r="F9" s="25" t="n"/>
      <c r="G9" s="29" t="n">
        <v>14</v>
      </c>
      <c r="H9" s="30">
        <f>IF(D9="","",IFERROR(INDEX(sec_kgm,MATCH(D9,sec_code,0)),""))</f>
        <v/>
      </c>
      <c r="I9" s="31">
        <f>IF(H9="","",IF(INDEX(sec_class,MATCH(D9,sec_code,0))="PL",E9*F9*H9*VALUE(MID(D9,FIND(" - ",D9)+3,10))*G9,E9*H9*G9))</f>
        <v/>
      </c>
      <c r="J9" s="32">
        <f>IF(H9="","",IF(INDEX(sec_class,MATCH(D9,sec_code,0))&lt;&gt;"",INDEX(sec_class,MATCH(D9,sec_code,0)),IF(H9&lt;p_light,"L",IF(H9&lt;p_heavy,"M","H"))))</f>
        <v/>
      </c>
      <c r="K9" s="22" t="n"/>
      <c r="L9" s="32">
        <f>IF(K9&lt;&gt;"",K9,J9)</f>
        <v/>
      </c>
      <c r="M9" s="22" t="inlineStr"/>
    </row>
    <row r="10">
      <c r="A10" s="22" t="inlineStr">
        <is>
          <t>Roof</t>
        </is>
      </c>
      <c r="B10" s="22" t="inlineStr">
        <is>
          <t>Roof bracing</t>
        </is>
      </c>
      <c r="C10" s="22" t="inlineStr">
        <is>
          <t>S-103</t>
        </is>
      </c>
      <c r="D10" s="22" t="inlineStr">
        <is>
          <t>Circular hollow sections - 60x3.5</t>
        </is>
      </c>
      <c r="E10" s="25" t="n">
        <v>7.2</v>
      </c>
      <c r="F10" s="25" t="n"/>
      <c r="G10" s="29" t="n">
        <v>8</v>
      </c>
      <c r="H10" s="30">
        <f>IF(D10="","",IFERROR(INDEX(sec_kgm,MATCH(D10,sec_code,0)),""))</f>
        <v/>
      </c>
      <c r="I10" s="31">
        <f>IF(H10="","",IF(INDEX(sec_class,MATCH(D10,sec_code,0))="PL",E10*F10*H10*VALUE(MID(D10,FIND(" - ",D10)+3,10))*G10,E10*H10*G10))</f>
        <v/>
      </c>
      <c r="J10" s="32">
        <f>IF(H10="","",IF(INDEX(sec_class,MATCH(D10,sec_code,0))&lt;&gt;"",INDEX(sec_class,MATCH(D10,sec_code,0)),IF(H10&lt;p_light,"L",IF(H10&lt;p_heavy,"M","H"))))</f>
        <v/>
      </c>
      <c r="K10" s="22" t="n"/>
      <c r="L10" s="32">
        <f>IF(K10&lt;&gt;"",K10,J10)</f>
        <v/>
      </c>
      <c r="M10" s="22" t="inlineStr"/>
    </row>
    <row r="11">
      <c r="A11" s="22" t="inlineStr">
        <is>
          <t>Crane gantry</t>
        </is>
      </c>
      <c r="B11" s="22" t="inlineStr">
        <is>
          <t>Crawl beam</t>
        </is>
      </c>
      <c r="C11" s="22" t="inlineStr">
        <is>
          <t>S-120</t>
        </is>
      </c>
      <c r="D11" s="22" t="inlineStr">
        <is>
          <t>Universal beam - 254x146x37</t>
        </is>
      </c>
      <c r="E11" s="25" t="n">
        <v>12</v>
      </c>
      <c r="F11" s="25" t="n"/>
      <c r="G11" s="29" t="n">
        <v>1</v>
      </c>
      <c r="H11" s="30">
        <f>IF(D11="","",IFERROR(INDEX(sec_kgm,MATCH(D11,sec_code,0)),""))</f>
        <v/>
      </c>
      <c r="I11" s="31">
        <f>IF(H11="","",IF(INDEX(sec_class,MATCH(D11,sec_code,0))="PL",E11*F11*H11*VALUE(MID(D11,FIND(" - ",D11)+3,10))*G11,E11*H11*G11))</f>
        <v/>
      </c>
      <c r="J11" s="32">
        <f>IF(H11="","",IF(INDEX(sec_class,MATCH(D11,sec_code,0))&lt;&gt;"",INDEX(sec_class,MATCH(D11,sec_code,0)),IF(H11&lt;p_light,"L",IF(H11&lt;p_heavy,"M","H"))))</f>
        <v/>
      </c>
      <c r="K11" s="22" t="inlineStr">
        <is>
          <t>CB</t>
        </is>
      </c>
      <c r="L11" s="32">
        <f>IF(K11&lt;&gt;"",K11,J11)</f>
        <v/>
      </c>
      <c r="M11" s="22" t="inlineStr">
        <is>
          <t>Billed as crawl beam</t>
        </is>
      </c>
    </row>
    <row r="12">
      <c r="A12" s="22" t="inlineStr">
        <is>
          <t>Sundry</t>
        </is>
      </c>
      <c r="B12" s="22" t="inlineStr">
        <is>
          <t>Cleats</t>
        </is>
      </c>
      <c r="C12" s="22" t="inlineStr">
        <is>
          <t>S-110</t>
        </is>
      </c>
      <c r="D12" s="22" t="inlineStr">
        <is>
          <t>Equal angle - 70x70x8</t>
        </is>
      </c>
      <c r="E12" s="25" t="n">
        <v>0.2</v>
      </c>
      <c r="F12" s="25" t="n"/>
      <c r="G12" s="29" t="n">
        <v>64</v>
      </c>
      <c r="H12" s="30">
        <f>IF(D12="","",IFERROR(INDEX(sec_kgm,MATCH(D12,sec_code,0)),""))</f>
        <v/>
      </c>
      <c r="I12" s="31">
        <f>IF(H12="","",IF(INDEX(sec_class,MATCH(D12,sec_code,0))="PL",E12*F12*H12*VALUE(MID(D12,FIND(" - ",D12)+3,10))*G12,E12*H12*G12))</f>
        <v/>
      </c>
      <c r="J12" s="32">
        <f>IF(H12="","",IF(INDEX(sec_class,MATCH(D12,sec_code,0))&lt;&gt;"",INDEX(sec_class,MATCH(D12,sec_code,0)),IF(H12&lt;p_light,"L",IF(H12&lt;p_heavy,"M","H"))))</f>
        <v/>
      </c>
      <c r="K12" s="22" t="n"/>
      <c r="L12" s="32">
        <f>IF(K12&lt;&gt;"",K12,J12)</f>
        <v/>
      </c>
      <c r="M12" s="22" t="inlineStr"/>
    </row>
    <row r="13">
      <c r="A13" s="22" t="n"/>
      <c r="B13" s="22" t="n"/>
      <c r="C13" s="22" t="n"/>
      <c r="D13" s="22" t="n"/>
      <c r="E13" s="25" t="n"/>
      <c r="F13" s="25" t="n"/>
      <c r="G13" s="29" t="n"/>
      <c r="H13" s="30">
        <f>IF(D13="","",IFERROR(INDEX(sec_kgm,MATCH(D13,sec_code,0)),""))</f>
        <v/>
      </c>
      <c r="I13" s="31">
        <f>IF(H13="","",IF(INDEX(sec_class,MATCH(D13,sec_code,0))="PL",E13*F13*H13*VALUE(MID(D13,FIND(" - ",D13)+3,10))*G13,E13*H13*G13))</f>
        <v/>
      </c>
      <c r="J13" s="32">
        <f>IF(H13="","",IF(INDEX(sec_class,MATCH(D13,sec_code,0))&lt;&gt;"",INDEX(sec_class,MATCH(D13,sec_code,0)),IF(H13&lt;p_light,"L",IF(H13&lt;p_heavy,"M","H"))))</f>
        <v/>
      </c>
      <c r="K13" s="22" t="n"/>
      <c r="L13" s="32">
        <f>IF(K13&lt;&gt;"",K13,J13)</f>
        <v/>
      </c>
      <c r="M13" s="22" t="n"/>
    </row>
    <row r="14">
      <c r="A14" s="22" t="n"/>
      <c r="B14" s="22" t="n"/>
      <c r="C14" s="22" t="n"/>
      <c r="D14" s="22" t="n"/>
      <c r="E14" s="25" t="n"/>
      <c r="F14" s="25" t="n"/>
      <c r="G14" s="29" t="n"/>
      <c r="H14" s="30">
        <f>IF(D14="","",IFERROR(INDEX(sec_kgm,MATCH(D14,sec_code,0)),""))</f>
        <v/>
      </c>
      <c r="I14" s="31">
        <f>IF(H14="","",IF(INDEX(sec_class,MATCH(D14,sec_code,0))="PL",E14*F14*H14*VALUE(MID(D14,FIND(" - ",D14)+3,10))*G14,E14*H14*G14))</f>
        <v/>
      </c>
      <c r="J14" s="32">
        <f>IF(H14="","",IF(INDEX(sec_class,MATCH(D14,sec_code,0))&lt;&gt;"",INDEX(sec_class,MATCH(D14,sec_code,0)),IF(H14&lt;p_light,"L",IF(H14&lt;p_heavy,"M","H"))))</f>
        <v/>
      </c>
      <c r="K14" s="22" t="n"/>
      <c r="L14" s="32">
        <f>IF(K14&lt;&gt;"",K14,J14)</f>
        <v/>
      </c>
      <c r="M14" s="22" t="n"/>
    </row>
    <row r="15">
      <c r="A15" s="22" t="n"/>
      <c r="B15" s="22" t="n"/>
      <c r="C15" s="22" t="n"/>
      <c r="D15" s="22" t="n"/>
      <c r="E15" s="25" t="n"/>
      <c r="F15" s="25" t="n"/>
      <c r="G15" s="29" t="n"/>
      <c r="H15" s="30">
        <f>IF(D15="","",IFERROR(INDEX(sec_kgm,MATCH(D15,sec_code,0)),""))</f>
        <v/>
      </c>
      <c r="I15" s="31">
        <f>IF(H15="","",IF(INDEX(sec_class,MATCH(D15,sec_code,0))="PL",E15*F15*H15*VALUE(MID(D15,FIND(" - ",D15)+3,10))*G15,E15*H15*G15))</f>
        <v/>
      </c>
      <c r="J15" s="32">
        <f>IF(H15="","",IF(INDEX(sec_class,MATCH(D15,sec_code,0))&lt;&gt;"",INDEX(sec_class,MATCH(D15,sec_code,0)),IF(H15&lt;p_light,"L",IF(H15&lt;p_heavy,"M","H"))))</f>
        <v/>
      </c>
      <c r="K15" s="22" t="n"/>
      <c r="L15" s="32">
        <f>IF(K15&lt;&gt;"",K15,J15)</f>
        <v/>
      </c>
      <c r="M15" s="22" t="n"/>
    </row>
    <row r="16">
      <c r="A16" s="22" t="n"/>
      <c r="B16" s="22" t="n"/>
      <c r="C16" s="22" t="n"/>
      <c r="D16" s="22" t="n"/>
      <c r="E16" s="25" t="n"/>
      <c r="F16" s="25" t="n"/>
      <c r="G16" s="29" t="n"/>
      <c r="H16" s="30">
        <f>IF(D16="","",IFERROR(INDEX(sec_kgm,MATCH(D16,sec_code,0)),""))</f>
        <v/>
      </c>
      <c r="I16" s="31">
        <f>IF(H16="","",IF(INDEX(sec_class,MATCH(D16,sec_code,0))="PL",E16*F16*H16*VALUE(MID(D16,FIND(" - ",D16)+3,10))*G16,E16*H16*G16))</f>
        <v/>
      </c>
      <c r="J16" s="32">
        <f>IF(H16="","",IF(INDEX(sec_class,MATCH(D16,sec_code,0))&lt;&gt;"",INDEX(sec_class,MATCH(D16,sec_code,0)),IF(H16&lt;p_light,"L",IF(H16&lt;p_heavy,"M","H"))))</f>
        <v/>
      </c>
      <c r="K16" s="22" t="n"/>
      <c r="L16" s="32">
        <f>IF(K16&lt;&gt;"",K16,J16)</f>
        <v/>
      </c>
      <c r="M16" s="22" t="n"/>
    </row>
    <row r="17">
      <c r="A17" s="22" t="n"/>
      <c r="B17" s="22" t="n"/>
      <c r="C17" s="22" t="n"/>
      <c r="D17" s="22" t="n"/>
      <c r="E17" s="25" t="n"/>
      <c r="F17" s="25" t="n"/>
      <c r="G17" s="29" t="n"/>
      <c r="H17" s="30">
        <f>IF(D17="","",IFERROR(INDEX(sec_kgm,MATCH(D17,sec_code,0)),""))</f>
        <v/>
      </c>
      <c r="I17" s="31">
        <f>IF(H17="","",IF(INDEX(sec_class,MATCH(D17,sec_code,0))="PL",E17*F17*H17*VALUE(MID(D17,FIND(" - ",D17)+3,10))*G17,E17*H17*G17))</f>
        <v/>
      </c>
      <c r="J17" s="32">
        <f>IF(H17="","",IF(INDEX(sec_class,MATCH(D17,sec_code,0))&lt;&gt;"",INDEX(sec_class,MATCH(D17,sec_code,0)),IF(H17&lt;p_light,"L",IF(H17&lt;p_heavy,"M","H"))))</f>
        <v/>
      </c>
      <c r="K17" s="22" t="n"/>
      <c r="L17" s="32">
        <f>IF(K17&lt;&gt;"",K17,J17)</f>
        <v/>
      </c>
      <c r="M17" s="22" t="n"/>
    </row>
    <row r="18">
      <c r="A18" s="22" t="n"/>
      <c r="B18" s="22" t="n"/>
      <c r="C18" s="22" t="n"/>
      <c r="D18" s="22" t="n"/>
      <c r="E18" s="25" t="n"/>
      <c r="F18" s="25" t="n"/>
      <c r="G18" s="29" t="n"/>
      <c r="H18" s="30">
        <f>IF(D18="","",IFERROR(INDEX(sec_kgm,MATCH(D18,sec_code,0)),""))</f>
        <v/>
      </c>
      <c r="I18" s="31">
        <f>IF(H18="","",IF(INDEX(sec_class,MATCH(D18,sec_code,0))="PL",E18*F18*H18*VALUE(MID(D18,FIND(" - ",D18)+3,10))*G18,E18*H18*G18))</f>
        <v/>
      </c>
      <c r="J18" s="32">
        <f>IF(H18="","",IF(INDEX(sec_class,MATCH(D18,sec_code,0))&lt;&gt;"",INDEX(sec_class,MATCH(D18,sec_code,0)),IF(H18&lt;p_light,"L",IF(H18&lt;p_heavy,"M","H"))))</f>
        <v/>
      </c>
      <c r="K18" s="22" t="n"/>
      <c r="L18" s="32">
        <f>IF(K18&lt;&gt;"",K18,J18)</f>
        <v/>
      </c>
      <c r="M18" s="22" t="n"/>
    </row>
    <row r="19">
      <c r="A19" s="22" t="n"/>
      <c r="B19" s="22" t="n"/>
      <c r="C19" s="22" t="n"/>
      <c r="D19" s="22" t="n"/>
      <c r="E19" s="25" t="n"/>
      <c r="F19" s="25" t="n"/>
      <c r="G19" s="29" t="n"/>
      <c r="H19" s="30">
        <f>IF(D19="","",IFERROR(INDEX(sec_kgm,MATCH(D19,sec_code,0)),""))</f>
        <v/>
      </c>
      <c r="I19" s="31">
        <f>IF(H19="","",IF(INDEX(sec_class,MATCH(D19,sec_code,0))="PL",E19*F19*H19*VALUE(MID(D19,FIND(" - ",D19)+3,10))*G19,E19*H19*G19))</f>
        <v/>
      </c>
      <c r="J19" s="32">
        <f>IF(H19="","",IF(INDEX(sec_class,MATCH(D19,sec_code,0))&lt;&gt;"",INDEX(sec_class,MATCH(D19,sec_code,0)),IF(H19&lt;p_light,"L",IF(H19&lt;p_heavy,"M","H"))))</f>
        <v/>
      </c>
      <c r="K19" s="22" t="n"/>
      <c r="L19" s="32">
        <f>IF(K19&lt;&gt;"",K19,J19)</f>
        <v/>
      </c>
      <c r="M19" s="22" t="n"/>
    </row>
    <row r="20">
      <c r="A20" s="22" t="n"/>
      <c r="B20" s="22" t="n"/>
      <c r="C20" s="22" t="n"/>
      <c r="D20" s="22" t="n"/>
      <c r="E20" s="25" t="n"/>
      <c r="F20" s="25" t="n"/>
      <c r="G20" s="29" t="n"/>
      <c r="H20" s="30">
        <f>IF(D20="","",IFERROR(INDEX(sec_kgm,MATCH(D20,sec_code,0)),""))</f>
        <v/>
      </c>
      <c r="I20" s="31">
        <f>IF(H20="","",IF(INDEX(sec_class,MATCH(D20,sec_code,0))="PL",E20*F20*H20*VALUE(MID(D20,FIND(" - ",D20)+3,10))*G20,E20*H20*G20))</f>
        <v/>
      </c>
      <c r="J20" s="32">
        <f>IF(H20="","",IF(INDEX(sec_class,MATCH(D20,sec_code,0))&lt;&gt;"",INDEX(sec_class,MATCH(D20,sec_code,0)),IF(H20&lt;p_light,"L",IF(H20&lt;p_heavy,"M","H"))))</f>
        <v/>
      </c>
      <c r="K20" s="22" t="n"/>
      <c r="L20" s="32">
        <f>IF(K20&lt;&gt;"",K20,J20)</f>
        <v/>
      </c>
      <c r="M20" s="22" t="n"/>
    </row>
    <row r="21">
      <c r="A21" s="22" t="n"/>
      <c r="B21" s="22" t="n"/>
      <c r="C21" s="22" t="n"/>
      <c r="D21" s="22" t="n"/>
      <c r="E21" s="25" t="n"/>
      <c r="F21" s="25" t="n"/>
      <c r="G21" s="29" t="n"/>
      <c r="H21" s="30">
        <f>IF(D21="","",IFERROR(INDEX(sec_kgm,MATCH(D21,sec_code,0)),""))</f>
        <v/>
      </c>
      <c r="I21" s="31">
        <f>IF(H21="","",IF(INDEX(sec_class,MATCH(D21,sec_code,0))="PL",E21*F21*H21*VALUE(MID(D21,FIND(" - ",D21)+3,10))*G21,E21*H21*G21))</f>
        <v/>
      </c>
      <c r="J21" s="32">
        <f>IF(H21="","",IF(INDEX(sec_class,MATCH(D21,sec_code,0))&lt;&gt;"",INDEX(sec_class,MATCH(D21,sec_code,0)),IF(H21&lt;p_light,"L",IF(H21&lt;p_heavy,"M","H"))))</f>
        <v/>
      </c>
      <c r="K21" s="22" t="n"/>
      <c r="L21" s="32">
        <f>IF(K21&lt;&gt;"",K21,J21)</f>
        <v/>
      </c>
      <c r="M21" s="22" t="n"/>
    </row>
    <row r="22">
      <c r="A22" s="22" t="n"/>
      <c r="B22" s="22" t="n"/>
      <c r="C22" s="22" t="n"/>
      <c r="D22" s="22" t="n"/>
      <c r="E22" s="25" t="n"/>
      <c r="F22" s="25" t="n"/>
      <c r="G22" s="29" t="n"/>
      <c r="H22" s="30">
        <f>IF(D22="","",IFERROR(INDEX(sec_kgm,MATCH(D22,sec_code,0)),""))</f>
        <v/>
      </c>
      <c r="I22" s="31">
        <f>IF(H22="","",IF(INDEX(sec_class,MATCH(D22,sec_code,0))="PL",E22*F22*H22*VALUE(MID(D22,FIND(" - ",D22)+3,10))*G22,E22*H22*G22))</f>
        <v/>
      </c>
      <c r="J22" s="32">
        <f>IF(H22="","",IF(INDEX(sec_class,MATCH(D22,sec_code,0))&lt;&gt;"",INDEX(sec_class,MATCH(D22,sec_code,0)),IF(H22&lt;p_light,"L",IF(H22&lt;p_heavy,"M","H"))))</f>
        <v/>
      </c>
      <c r="K22" s="22" t="n"/>
      <c r="L22" s="32">
        <f>IF(K22&lt;&gt;"",K22,J22)</f>
        <v/>
      </c>
      <c r="M22" s="22" t="n"/>
    </row>
    <row r="23">
      <c r="A23" s="22" t="n"/>
      <c r="B23" s="22" t="n"/>
      <c r="C23" s="22" t="n"/>
      <c r="D23" s="22" t="n"/>
      <c r="E23" s="25" t="n"/>
      <c r="F23" s="25" t="n"/>
      <c r="G23" s="29" t="n"/>
      <c r="H23" s="30">
        <f>IF(D23="","",IFERROR(INDEX(sec_kgm,MATCH(D23,sec_code,0)),""))</f>
        <v/>
      </c>
      <c r="I23" s="31">
        <f>IF(H23="","",IF(INDEX(sec_class,MATCH(D23,sec_code,0))="PL",E23*F23*H23*VALUE(MID(D23,FIND(" - ",D23)+3,10))*G23,E23*H23*G23))</f>
        <v/>
      </c>
      <c r="J23" s="32">
        <f>IF(H23="","",IF(INDEX(sec_class,MATCH(D23,sec_code,0))&lt;&gt;"",INDEX(sec_class,MATCH(D23,sec_code,0)),IF(H23&lt;p_light,"L",IF(H23&lt;p_heavy,"M","H"))))</f>
        <v/>
      </c>
      <c r="K23" s="22" t="n"/>
      <c r="L23" s="32">
        <f>IF(K23&lt;&gt;"",K23,J23)</f>
        <v/>
      </c>
      <c r="M23" s="22" t="n"/>
    </row>
    <row r="24">
      <c r="A24" s="22" t="n"/>
      <c r="B24" s="22" t="n"/>
      <c r="C24" s="22" t="n"/>
      <c r="D24" s="22" t="n"/>
      <c r="E24" s="25" t="n"/>
      <c r="F24" s="25" t="n"/>
      <c r="G24" s="29" t="n"/>
      <c r="H24" s="30">
        <f>IF(D24="","",IFERROR(INDEX(sec_kgm,MATCH(D24,sec_code,0)),""))</f>
        <v/>
      </c>
      <c r="I24" s="31">
        <f>IF(H24="","",IF(INDEX(sec_class,MATCH(D24,sec_code,0))="PL",E24*F24*H24*VALUE(MID(D24,FIND(" - ",D24)+3,10))*G24,E24*H24*G24))</f>
        <v/>
      </c>
      <c r="J24" s="32">
        <f>IF(H24="","",IF(INDEX(sec_class,MATCH(D24,sec_code,0))&lt;&gt;"",INDEX(sec_class,MATCH(D24,sec_code,0)),IF(H24&lt;p_light,"L",IF(H24&lt;p_heavy,"M","H"))))</f>
        <v/>
      </c>
      <c r="K24" s="22" t="n"/>
      <c r="L24" s="32">
        <f>IF(K24&lt;&gt;"",K24,J24)</f>
        <v/>
      </c>
      <c r="M24" s="22" t="n"/>
    </row>
    <row r="25">
      <c r="A25" s="22" t="n"/>
      <c r="B25" s="22" t="n"/>
      <c r="C25" s="22" t="n"/>
      <c r="D25" s="22" t="n"/>
      <c r="E25" s="25" t="n"/>
      <c r="F25" s="25" t="n"/>
      <c r="G25" s="29" t="n"/>
      <c r="H25" s="30">
        <f>IF(D25="","",IFERROR(INDEX(sec_kgm,MATCH(D25,sec_code,0)),""))</f>
        <v/>
      </c>
      <c r="I25" s="31">
        <f>IF(H25="","",IF(INDEX(sec_class,MATCH(D25,sec_code,0))="PL",E25*F25*H25*VALUE(MID(D25,FIND(" - ",D25)+3,10))*G25,E25*H25*G25))</f>
        <v/>
      </c>
      <c r="J25" s="32">
        <f>IF(H25="","",IF(INDEX(sec_class,MATCH(D25,sec_code,0))&lt;&gt;"",INDEX(sec_class,MATCH(D25,sec_code,0)),IF(H25&lt;p_light,"L",IF(H25&lt;p_heavy,"M","H"))))</f>
        <v/>
      </c>
      <c r="K25" s="22" t="n"/>
      <c r="L25" s="32">
        <f>IF(K25&lt;&gt;"",K25,J25)</f>
        <v/>
      </c>
      <c r="M25" s="22" t="n"/>
    </row>
    <row r="26">
      <c r="A26" s="22" t="n"/>
      <c r="B26" s="22" t="n"/>
      <c r="C26" s="22" t="n"/>
      <c r="D26" s="22" t="n"/>
      <c r="E26" s="25" t="n"/>
      <c r="F26" s="25" t="n"/>
      <c r="G26" s="29" t="n"/>
      <c r="H26" s="30">
        <f>IF(D26="","",IFERROR(INDEX(sec_kgm,MATCH(D26,sec_code,0)),""))</f>
        <v/>
      </c>
      <c r="I26" s="31">
        <f>IF(H26="","",IF(INDEX(sec_class,MATCH(D26,sec_code,0))="PL",E26*F26*H26*VALUE(MID(D26,FIND(" - ",D26)+3,10))*G26,E26*H26*G26))</f>
        <v/>
      </c>
      <c r="J26" s="32">
        <f>IF(H26="","",IF(INDEX(sec_class,MATCH(D26,sec_code,0))&lt;&gt;"",INDEX(sec_class,MATCH(D26,sec_code,0)),IF(H26&lt;p_light,"L",IF(H26&lt;p_heavy,"M","H"))))</f>
        <v/>
      </c>
      <c r="K26" s="22" t="n"/>
      <c r="L26" s="32">
        <f>IF(K26&lt;&gt;"",K26,J26)</f>
        <v/>
      </c>
      <c r="M26" s="22" t="n"/>
    </row>
    <row r="27">
      <c r="A27" s="22" t="n"/>
      <c r="B27" s="22" t="n"/>
      <c r="C27" s="22" t="n"/>
      <c r="D27" s="22" t="n"/>
      <c r="E27" s="25" t="n"/>
      <c r="F27" s="25" t="n"/>
      <c r="G27" s="29" t="n"/>
      <c r="H27" s="30">
        <f>IF(D27="","",IFERROR(INDEX(sec_kgm,MATCH(D27,sec_code,0)),""))</f>
        <v/>
      </c>
      <c r="I27" s="31">
        <f>IF(H27="","",IF(INDEX(sec_class,MATCH(D27,sec_code,0))="PL",E27*F27*H27*VALUE(MID(D27,FIND(" - ",D27)+3,10))*G27,E27*H27*G27))</f>
        <v/>
      </c>
      <c r="J27" s="32">
        <f>IF(H27="","",IF(INDEX(sec_class,MATCH(D27,sec_code,0))&lt;&gt;"",INDEX(sec_class,MATCH(D27,sec_code,0)),IF(H27&lt;p_light,"L",IF(H27&lt;p_heavy,"M","H"))))</f>
        <v/>
      </c>
      <c r="K27" s="22" t="n"/>
      <c r="L27" s="32">
        <f>IF(K27&lt;&gt;"",K27,J27)</f>
        <v/>
      </c>
      <c r="M27" s="22" t="n"/>
    </row>
    <row r="28">
      <c r="A28" s="22" t="n"/>
      <c r="B28" s="22" t="n"/>
      <c r="C28" s="22" t="n"/>
      <c r="D28" s="22" t="n"/>
      <c r="E28" s="25" t="n"/>
      <c r="F28" s="25" t="n"/>
      <c r="G28" s="29" t="n"/>
      <c r="H28" s="30">
        <f>IF(D28="","",IFERROR(INDEX(sec_kgm,MATCH(D28,sec_code,0)),""))</f>
        <v/>
      </c>
      <c r="I28" s="31">
        <f>IF(H28="","",IF(INDEX(sec_class,MATCH(D28,sec_code,0))="PL",E28*F28*H28*VALUE(MID(D28,FIND(" - ",D28)+3,10))*G28,E28*H28*G28))</f>
        <v/>
      </c>
      <c r="J28" s="32">
        <f>IF(H28="","",IF(INDEX(sec_class,MATCH(D28,sec_code,0))&lt;&gt;"",INDEX(sec_class,MATCH(D28,sec_code,0)),IF(H28&lt;p_light,"L",IF(H28&lt;p_heavy,"M","H"))))</f>
        <v/>
      </c>
      <c r="K28" s="22" t="n"/>
      <c r="L28" s="32">
        <f>IF(K28&lt;&gt;"",K28,J28)</f>
        <v/>
      </c>
      <c r="M28" s="22" t="n"/>
    </row>
    <row r="29">
      <c r="A29" s="22" t="n"/>
      <c r="B29" s="22" t="n"/>
      <c r="C29" s="22" t="n"/>
      <c r="D29" s="22" t="n"/>
      <c r="E29" s="25" t="n"/>
      <c r="F29" s="25" t="n"/>
      <c r="G29" s="29" t="n"/>
      <c r="H29" s="30">
        <f>IF(D29="","",IFERROR(INDEX(sec_kgm,MATCH(D29,sec_code,0)),""))</f>
        <v/>
      </c>
      <c r="I29" s="31">
        <f>IF(H29="","",IF(INDEX(sec_class,MATCH(D29,sec_code,0))="PL",E29*F29*H29*VALUE(MID(D29,FIND(" - ",D29)+3,10))*G29,E29*H29*G29))</f>
        <v/>
      </c>
      <c r="J29" s="32">
        <f>IF(H29="","",IF(INDEX(sec_class,MATCH(D29,sec_code,0))&lt;&gt;"",INDEX(sec_class,MATCH(D29,sec_code,0)),IF(H29&lt;p_light,"L",IF(H29&lt;p_heavy,"M","H"))))</f>
        <v/>
      </c>
      <c r="K29" s="22" t="n"/>
      <c r="L29" s="32">
        <f>IF(K29&lt;&gt;"",K29,J29)</f>
        <v/>
      </c>
      <c r="M29" s="22" t="n"/>
    </row>
    <row r="30">
      <c r="A30" s="22" t="n"/>
      <c r="B30" s="22" t="n"/>
      <c r="C30" s="22" t="n"/>
      <c r="D30" s="22" t="n"/>
      <c r="E30" s="25" t="n"/>
      <c r="F30" s="25" t="n"/>
      <c r="G30" s="29" t="n"/>
      <c r="H30" s="30">
        <f>IF(D30="","",IFERROR(INDEX(sec_kgm,MATCH(D30,sec_code,0)),""))</f>
        <v/>
      </c>
      <c r="I30" s="31">
        <f>IF(H30="","",IF(INDEX(sec_class,MATCH(D30,sec_code,0))="PL",E30*F30*H30*VALUE(MID(D30,FIND(" - ",D30)+3,10))*G30,E30*H30*G30))</f>
        <v/>
      </c>
      <c r="J30" s="32">
        <f>IF(H30="","",IF(INDEX(sec_class,MATCH(D30,sec_code,0))&lt;&gt;"",INDEX(sec_class,MATCH(D30,sec_code,0)),IF(H30&lt;p_light,"L",IF(H30&lt;p_heavy,"M","H"))))</f>
        <v/>
      </c>
      <c r="K30" s="22" t="n"/>
      <c r="L30" s="32">
        <f>IF(K30&lt;&gt;"",K30,J30)</f>
        <v/>
      </c>
      <c r="M30" s="22" t="n"/>
    </row>
    <row r="31">
      <c r="A31" s="22" t="n"/>
      <c r="B31" s="22" t="n"/>
      <c r="C31" s="22" t="n"/>
      <c r="D31" s="22" t="n"/>
      <c r="E31" s="25" t="n"/>
      <c r="F31" s="25" t="n"/>
      <c r="G31" s="29" t="n"/>
      <c r="H31" s="30">
        <f>IF(D31="","",IFERROR(INDEX(sec_kgm,MATCH(D31,sec_code,0)),""))</f>
        <v/>
      </c>
      <c r="I31" s="31">
        <f>IF(H31="","",IF(INDEX(sec_class,MATCH(D31,sec_code,0))="PL",E31*F31*H31*VALUE(MID(D31,FIND(" - ",D31)+3,10))*G31,E31*H31*G31))</f>
        <v/>
      </c>
      <c r="J31" s="32">
        <f>IF(H31="","",IF(INDEX(sec_class,MATCH(D31,sec_code,0))&lt;&gt;"",INDEX(sec_class,MATCH(D31,sec_code,0)),IF(H31&lt;p_light,"L",IF(H31&lt;p_heavy,"M","H"))))</f>
        <v/>
      </c>
      <c r="K31" s="22" t="n"/>
      <c r="L31" s="32">
        <f>IF(K31&lt;&gt;"",K31,J31)</f>
        <v/>
      </c>
      <c r="M31" s="22" t="n"/>
    </row>
    <row r="32">
      <c r="A32" s="22" t="n"/>
      <c r="B32" s="22" t="n"/>
      <c r="C32" s="22" t="n"/>
      <c r="D32" s="22" t="n"/>
      <c r="E32" s="25" t="n"/>
      <c r="F32" s="25" t="n"/>
      <c r="G32" s="29" t="n"/>
      <c r="H32" s="30">
        <f>IF(D32="","",IFERROR(INDEX(sec_kgm,MATCH(D32,sec_code,0)),""))</f>
        <v/>
      </c>
      <c r="I32" s="31">
        <f>IF(H32="","",IF(INDEX(sec_class,MATCH(D32,sec_code,0))="PL",E32*F32*H32*VALUE(MID(D32,FIND(" - ",D32)+3,10))*G32,E32*H32*G32))</f>
        <v/>
      </c>
      <c r="J32" s="32">
        <f>IF(H32="","",IF(INDEX(sec_class,MATCH(D32,sec_code,0))&lt;&gt;"",INDEX(sec_class,MATCH(D32,sec_code,0)),IF(H32&lt;p_light,"L",IF(H32&lt;p_heavy,"M","H"))))</f>
        <v/>
      </c>
      <c r="K32" s="22" t="n"/>
      <c r="L32" s="32">
        <f>IF(K32&lt;&gt;"",K32,J32)</f>
        <v/>
      </c>
      <c r="M32" s="22" t="n"/>
    </row>
    <row r="33">
      <c r="A33" s="22" t="n"/>
      <c r="B33" s="22" t="n"/>
      <c r="C33" s="22" t="n"/>
      <c r="D33" s="22" t="n"/>
      <c r="E33" s="25" t="n"/>
      <c r="F33" s="25" t="n"/>
      <c r="G33" s="29" t="n"/>
      <c r="H33" s="30">
        <f>IF(D33="","",IFERROR(INDEX(sec_kgm,MATCH(D33,sec_code,0)),""))</f>
        <v/>
      </c>
      <c r="I33" s="31">
        <f>IF(H33="","",IF(INDEX(sec_class,MATCH(D33,sec_code,0))="PL",E33*F33*H33*VALUE(MID(D33,FIND(" - ",D33)+3,10))*G33,E33*H33*G33))</f>
        <v/>
      </c>
      <c r="J33" s="32">
        <f>IF(H33="","",IF(INDEX(sec_class,MATCH(D33,sec_code,0))&lt;&gt;"",INDEX(sec_class,MATCH(D33,sec_code,0)),IF(H33&lt;p_light,"L",IF(H33&lt;p_heavy,"M","H"))))</f>
        <v/>
      </c>
      <c r="K33" s="22" t="n"/>
      <c r="L33" s="32">
        <f>IF(K33&lt;&gt;"",K33,J33)</f>
        <v/>
      </c>
      <c r="M33" s="22" t="n"/>
    </row>
    <row r="34">
      <c r="A34" s="22" t="n"/>
      <c r="B34" s="22" t="n"/>
      <c r="C34" s="22" t="n"/>
      <c r="D34" s="22" t="n"/>
      <c r="E34" s="25" t="n"/>
      <c r="F34" s="25" t="n"/>
      <c r="G34" s="29" t="n"/>
      <c r="H34" s="30">
        <f>IF(D34="","",IFERROR(INDEX(sec_kgm,MATCH(D34,sec_code,0)),""))</f>
        <v/>
      </c>
      <c r="I34" s="31">
        <f>IF(H34="","",IF(INDEX(sec_class,MATCH(D34,sec_code,0))="PL",E34*F34*H34*VALUE(MID(D34,FIND(" - ",D34)+3,10))*G34,E34*H34*G34))</f>
        <v/>
      </c>
      <c r="J34" s="32">
        <f>IF(H34="","",IF(INDEX(sec_class,MATCH(D34,sec_code,0))&lt;&gt;"",INDEX(sec_class,MATCH(D34,sec_code,0)),IF(H34&lt;p_light,"L",IF(H34&lt;p_heavy,"M","H"))))</f>
        <v/>
      </c>
      <c r="K34" s="22" t="n"/>
      <c r="L34" s="32">
        <f>IF(K34&lt;&gt;"",K34,J34)</f>
        <v/>
      </c>
      <c r="M34" s="22" t="n"/>
    </row>
    <row r="35">
      <c r="A35" s="22" t="n"/>
      <c r="B35" s="22" t="n"/>
      <c r="C35" s="22" t="n"/>
      <c r="D35" s="22" t="n"/>
      <c r="E35" s="25" t="n"/>
      <c r="F35" s="25" t="n"/>
      <c r="G35" s="29" t="n"/>
      <c r="H35" s="30">
        <f>IF(D35="","",IFERROR(INDEX(sec_kgm,MATCH(D35,sec_code,0)),""))</f>
        <v/>
      </c>
      <c r="I35" s="31">
        <f>IF(H35="","",IF(INDEX(sec_class,MATCH(D35,sec_code,0))="PL",E35*F35*H35*VALUE(MID(D35,FIND(" - ",D35)+3,10))*G35,E35*H35*G35))</f>
        <v/>
      </c>
      <c r="J35" s="32">
        <f>IF(H35="","",IF(INDEX(sec_class,MATCH(D35,sec_code,0))&lt;&gt;"",INDEX(sec_class,MATCH(D35,sec_code,0)),IF(H35&lt;p_light,"L",IF(H35&lt;p_heavy,"M","H"))))</f>
        <v/>
      </c>
      <c r="K35" s="22" t="n"/>
      <c r="L35" s="32">
        <f>IF(K35&lt;&gt;"",K35,J35)</f>
        <v/>
      </c>
      <c r="M35" s="22" t="n"/>
    </row>
    <row r="36">
      <c r="A36" s="22" t="n"/>
      <c r="B36" s="22" t="n"/>
      <c r="C36" s="22" t="n"/>
      <c r="D36" s="22" t="n"/>
      <c r="E36" s="25" t="n"/>
      <c r="F36" s="25" t="n"/>
      <c r="G36" s="29" t="n"/>
      <c r="H36" s="30">
        <f>IF(D36="","",IFERROR(INDEX(sec_kgm,MATCH(D36,sec_code,0)),""))</f>
        <v/>
      </c>
      <c r="I36" s="31">
        <f>IF(H36="","",IF(INDEX(sec_class,MATCH(D36,sec_code,0))="PL",E36*F36*H36*VALUE(MID(D36,FIND(" - ",D36)+3,10))*G36,E36*H36*G36))</f>
        <v/>
      </c>
      <c r="J36" s="32">
        <f>IF(H36="","",IF(INDEX(sec_class,MATCH(D36,sec_code,0))&lt;&gt;"",INDEX(sec_class,MATCH(D36,sec_code,0)),IF(H36&lt;p_light,"L",IF(H36&lt;p_heavy,"M","H"))))</f>
        <v/>
      </c>
      <c r="K36" s="22" t="n"/>
      <c r="L36" s="32">
        <f>IF(K36&lt;&gt;"",K36,J36)</f>
        <v/>
      </c>
      <c r="M36" s="22" t="n"/>
    </row>
    <row r="37">
      <c r="A37" s="22" t="n"/>
      <c r="B37" s="22" t="n"/>
      <c r="C37" s="22" t="n"/>
      <c r="D37" s="22" t="n"/>
      <c r="E37" s="25" t="n"/>
      <c r="F37" s="25" t="n"/>
      <c r="G37" s="29" t="n"/>
      <c r="H37" s="30">
        <f>IF(D37="","",IFERROR(INDEX(sec_kgm,MATCH(D37,sec_code,0)),""))</f>
        <v/>
      </c>
      <c r="I37" s="31">
        <f>IF(H37="","",IF(INDEX(sec_class,MATCH(D37,sec_code,0))="PL",E37*F37*H37*VALUE(MID(D37,FIND(" - ",D37)+3,10))*G37,E37*H37*G37))</f>
        <v/>
      </c>
      <c r="J37" s="32">
        <f>IF(H37="","",IF(INDEX(sec_class,MATCH(D37,sec_code,0))&lt;&gt;"",INDEX(sec_class,MATCH(D37,sec_code,0)),IF(H37&lt;p_light,"L",IF(H37&lt;p_heavy,"M","H"))))</f>
        <v/>
      </c>
      <c r="K37" s="22" t="n"/>
      <c r="L37" s="32">
        <f>IF(K37&lt;&gt;"",K37,J37)</f>
        <v/>
      </c>
      <c r="M37" s="22" t="n"/>
    </row>
    <row r="38">
      <c r="A38" s="22" t="n"/>
      <c r="B38" s="22" t="n"/>
      <c r="C38" s="22" t="n"/>
      <c r="D38" s="22" t="n"/>
      <c r="E38" s="25" t="n"/>
      <c r="F38" s="25" t="n"/>
      <c r="G38" s="29" t="n"/>
      <c r="H38" s="30">
        <f>IF(D38="","",IFERROR(INDEX(sec_kgm,MATCH(D38,sec_code,0)),""))</f>
        <v/>
      </c>
      <c r="I38" s="31">
        <f>IF(H38="","",IF(INDEX(sec_class,MATCH(D38,sec_code,0))="PL",E38*F38*H38*VALUE(MID(D38,FIND(" - ",D38)+3,10))*G38,E38*H38*G38))</f>
        <v/>
      </c>
      <c r="J38" s="32">
        <f>IF(H38="","",IF(INDEX(sec_class,MATCH(D38,sec_code,0))&lt;&gt;"",INDEX(sec_class,MATCH(D38,sec_code,0)),IF(H38&lt;p_light,"L",IF(H38&lt;p_heavy,"M","H"))))</f>
        <v/>
      </c>
      <c r="K38" s="22" t="n"/>
      <c r="L38" s="32">
        <f>IF(K38&lt;&gt;"",K38,J38)</f>
        <v/>
      </c>
      <c r="M38" s="22" t="n"/>
    </row>
    <row r="39">
      <c r="A39" s="22" t="n"/>
      <c r="B39" s="22" t="n"/>
      <c r="C39" s="22" t="n"/>
      <c r="D39" s="22" t="n"/>
      <c r="E39" s="25" t="n"/>
      <c r="F39" s="25" t="n"/>
      <c r="G39" s="29" t="n"/>
      <c r="H39" s="30">
        <f>IF(D39="","",IFERROR(INDEX(sec_kgm,MATCH(D39,sec_code,0)),""))</f>
        <v/>
      </c>
      <c r="I39" s="31">
        <f>IF(H39="","",IF(INDEX(sec_class,MATCH(D39,sec_code,0))="PL",E39*F39*H39*VALUE(MID(D39,FIND(" - ",D39)+3,10))*G39,E39*H39*G39))</f>
        <v/>
      </c>
      <c r="J39" s="32">
        <f>IF(H39="","",IF(INDEX(sec_class,MATCH(D39,sec_code,0))&lt;&gt;"",INDEX(sec_class,MATCH(D39,sec_code,0)),IF(H39&lt;p_light,"L",IF(H39&lt;p_heavy,"M","H"))))</f>
        <v/>
      </c>
      <c r="K39" s="22" t="n"/>
      <c r="L39" s="32">
        <f>IF(K39&lt;&gt;"",K39,J39)</f>
        <v/>
      </c>
      <c r="M39" s="22" t="n"/>
    </row>
    <row r="40">
      <c r="A40" s="22" t="n"/>
      <c r="B40" s="22" t="n"/>
      <c r="C40" s="22" t="n"/>
      <c r="D40" s="22" t="n"/>
      <c r="E40" s="25" t="n"/>
      <c r="F40" s="25" t="n"/>
      <c r="G40" s="29" t="n"/>
      <c r="H40" s="30">
        <f>IF(D40="","",IFERROR(INDEX(sec_kgm,MATCH(D40,sec_code,0)),""))</f>
        <v/>
      </c>
      <c r="I40" s="31">
        <f>IF(H40="","",IF(INDEX(sec_class,MATCH(D40,sec_code,0))="PL",E40*F40*H40*VALUE(MID(D40,FIND(" - ",D40)+3,10))*G40,E40*H40*G40))</f>
        <v/>
      </c>
      <c r="J40" s="32">
        <f>IF(H40="","",IF(INDEX(sec_class,MATCH(D40,sec_code,0))&lt;&gt;"",INDEX(sec_class,MATCH(D40,sec_code,0)),IF(H40&lt;p_light,"L",IF(H40&lt;p_heavy,"M","H"))))</f>
        <v/>
      </c>
      <c r="K40" s="22" t="n"/>
      <c r="L40" s="32">
        <f>IF(K40&lt;&gt;"",K40,J40)</f>
        <v/>
      </c>
      <c r="M40" s="22" t="n"/>
    </row>
    <row r="41">
      <c r="A41" s="22" t="n"/>
      <c r="B41" s="22" t="n"/>
      <c r="C41" s="22" t="n"/>
      <c r="D41" s="22" t="n"/>
      <c r="E41" s="25" t="n"/>
      <c r="F41" s="25" t="n"/>
      <c r="G41" s="29" t="n"/>
      <c r="H41" s="30">
        <f>IF(D41="","",IFERROR(INDEX(sec_kgm,MATCH(D41,sec_code,0)),""))</f>
        <v/>
      </c>
      <c r="I41" s="31">
        <f>IF(H41="","",IF(INDEX(sec_class,MATCH(D41,sec_code,0))="PL",E41*F41*H41*VALUE(MID(D41,FIND(" - ",D41)+3,10))*G41,E41*H41*G41))</f>
        <v/>
      </c>
      <c r="J41" s="32">
        <f>IF(H41="","",IF(INDEX(sec_class,MATCH(D41,sec_code,0))&lt;&gt;"",INDEX(sec_class,MATCH(D41,sec_code,0)),IF(H41&lt;p_light,"L",IF(H41&lt;p_heavy,"M","H"))))</f>
        <v/>
      </c>
      <c r="K41" s="22" t="n"/>
      <c r="L41" s="32">
        <f>IF(K41&lt;&gt;"",K41,J41)</f>
        <v/>
      </c>
      <c r="M41" s="22" t="n"/>
    </row>
    <row r="42">
      <c r="A42" s="22" t="n"/>
      <c r="B42" s="22" t="n"/>
      <c r="C42" s="22" t="n"/>
      <c r="D42" s="22" t="n"/>
      <c r="E42" s="25" t="n"/>
      <c r="F42" s="25" t="n"/>
      <c r="G42" s="29" t="n"/>
      <c r="H42" s="30">
        <f>IF(D42="","",IFERROR(INDEX(sec_kgm,MATCH(D42,sec_code,0)),""))</f>
        <v/>
      </c>
      <c r="I42" s="31">
        <f>IF(H42="","",IF(INDEX(sec_class,MATCH(D42,sec_code,0))="PL",E42*F42*H42*VALUE(MID(D42,FIND(" - ",D42)+3,10))*G42,E42*H42*G42))</f>
        <v/>
      </c>
      <c r="J42" s="32">
        <f>IF(H42="","",IF(INDEX(sec_class,MATCH(D42,sec_code,0))&lt;&gt;"",INDEX(sec_class,MATCH(D42,sec_code,0)),IF(H42&lt;p_light,"L",IF(H42&lt;p_heavy,"M","H"))))</f>
        <v/>
      </c>
      <c r="K42" s="22" t="n"/>
      <c r="L42" s="32">
        <f>IF(K42&lt;&gt;"",K42,J42)</f>
        <v/>
      </c>
      <c r="M42" s="22" t="n"/>
    </row>
    <row r="43">
      <c r="A43" s="22" t="n"/>
      <c r="B43" s="22" t="n"/>
      <c r="C43" s="22" t="n"/>
      <c r="D43" s="22" t="n"/>
      <c r="E43" s="25" t="n"/>
      <c r="F43" s="25" t="n"/>
      <c r="G43" s="29" t="n"/>
      <c r="H43" s="30">
        <f>IF(D43="","",IFERROR(INDEX(sec_kgm,MATCH(D43,sec_code,0)),""))</f>
        <v/>
      </c>
      <c r="I43" s="31">
        <f>IF(H43="","",IF(INDEX(sec_class,MATCH(D43,sec_code,0))="PL",E43*F43*H43*VALUE(MID(D43,FIND(" - ",D43)+3,10))*G43,E43*H43*G43))</f>
        <v/>
      </c>
      <c r="J43" s="32">
        <f>IF(H43="","",IF(INDEX(sec_class,MATCH(D43,sec_code,0))&lt;&gt;"",INDEX(sec_class,MATCH(D43,sec_code,0)),IF(H43&lt;p_light,"L",IF(H43&lt;p_heavy,"M","H"))))</f>
        <v/>
      </c>
      <c r="K43" s="22" t="n"/>
      <c r="L43" s="32">
        <f>IF(K43&lt;&gt;"",K43,J43)</f>
        <v/>
      </c>
      <c r="M43" s="22" t="n"/>
    </row>
    <row r="44">
      <c r="A44" s="22" t="n"/>
      <c r="B44" s="22" t="n"/>
      <c r="C44" s="22" t="n"/>
      <c r="D44" s="22" t="n"/>
      <c r="E44" s="25" t="n"/>
      <c r="F44" s="25" t="n"/>
      <c r="G44" s="29" t="n"/>
      <c r="H44" s="30">
        <f>IF(D44="","",IFERROR(INDEX(sec_kgm,MATCH(D44,sec_code,0)),""))</f>
        <v/>
      </c>
      <c r="I44" s="31">
        <f>IF(H44="","",IF(INDEX(sec_class,MATCH(D44,sec_code,0))="PL",E44*F44*H44*VALUE(MID(D44,FIND(" - ",D44)+3,10))*G44,E44*H44*G44))</f>
        <v/>
      </c>
      <c r="J44" s="32">
        <f>IF(H44="","",IF(INDEX(sec_class,MATCH(D44,sec_code,0))&lt;&gt;"",INDEX(sec_class,MATCH(D44,sec_code,0)),IF(H44&lt;p_light,"L",IF(H44&lt;p_heavy,"M","H"))))</f>
        <v/>
      </c>
      <c r="K44" s="22" t="n"/>
      <c r="L44" s="32">
        <f>IF(K44&lt;&gt;"",K44,J44)</f>
        <v/>
      </c>
      <c r="M44" s="22" t="n"/>
    </row>
    <row r="45">
      <c r="A45" s="22" t="n"/>
      <c r="B45" s="22" t="n"/>
      <c r="C45" s="22" t="n"/>
      <c r="D45" s="22" t="n"/>
      <c r="E45" s="25" t="n"/>
      <c r="F45" s="25" t="n"/>
      <c r="G45" s="29" t="n"/>
      <c r="H45" s="30">
        <f>IF(D45="","",IFERROR(INDEX(sec_kgm,MATCH(D45,sec_code,0)),""))</f>
        <v/>
      </c>
      <c r="I45" s="31">
        <f>IF(H45="","",IF(INDEX(sec_class,MATCH(D45,sec_code,0))="PL",E45*F45*H45*VALUE(MID(D45,FIND(" - ",D45)+3,10))*G45,E45*H45*G45))</f>
        <v/>
      </c>
      <c r="J45" s="32">
        <f>IF(H45="","",IF(INDEX(sec_class,MATCH(D45,sec_code,0))&lt;&gt;"",INDEX(sec_class,MATCH(D45,sec_code,0)),IF(H45&lt;p_light,"L",IF(H45&lt;p_heavy,"M","H"))))</f>
        <v/>
      </c>
      <c r="K45" s="22" t="n"/>
      <c r="L45" s="32">
        <f>IF(K45&lt;&gt;"",K45,J45)</f>
        <v/>
      </c>
      <c r="M45" s="22" t="n"/>
    </row>
    <row r="46">
      <c r="A46" s="22" t="n"/>
      <c r="B46" s="22" t="n"/>
      <c r="C46" s="22" t="n"/>
      <c r="D46" s="22" t="n"/>
      <c r="E46" s="25" t="n"/>
      <c r="F46" s="25" t="n"/>
      <c r="G46" s="29" t="n"/>
      <c r="H46" s="30">
        <f>IF(D46="","",IFERROR(INDEX(sec_kgm,MATCH(D46,sec_code,0)),""))</f>
        <v/>
      </c>
      <c r="I46" s="31">
        <f>IF(H46="","",IF(INDEX(sec_class,MATCH(D46,sec_code,0))="PL",E46*F46*H46*VALUE(MID(D46,FIND(" - ",D46)+3,10))*G46,E46*H46*G46))</f>
        <v/>
      </c>
      <c r="J46" s="32">
        <f>IF(H46="","",IF(INDEX(sec_class,MATCH(D46,sec_code,0))&lt;&gt;"",INDEX(sec_class,MATCH(D46,sec_code,0)),IF(H46&lt;p_light,"L",IF(H46&lt;p_heavy,"M","H"))))</f>
        <v/>
      </c>
      <c r="K46" s="22" t="n"/>
      <c r="L46" s="32">
        <f>IF(K46&lt;&gt;"",K46,J46)</f>
        <v/>
      </c>
      <c r="M46" s="22" t="n"/>
    </row>
    <row r="47">
      <c r="A47" s="22" t="n"/>
      <c r="B47" s="22" t="n"/>
      <c r="C47" s="22" t="n"/>
      <c r="D47" s="22" t="n"/>
      <c r="E47" s="25" t="n"/>
      <c r="F47" s="25" t="n"/>
      <c r="G47" s="29" t="n"/>
      <c r="H47" s="30">
        <f>IF(D47="","",IFERROR(INDEX(sec_kgm,MATCH(D47,sec_code,0)),""))</f>
        <v/>
      </c>
      <c r="I47" s="31">
        <f>IF(H47="","",IF(INDEX(sec_class,MATCH(D47,sec_code,0))="PL",E47*F47*H47*VALUE(MID(D47,FIND(" - ",D47)+3,10))*G47,E47*H47*G47))</f>
        <v/>
      </c>
      <c r="J47" s="32">
        <f>IF(H47="","",IF(INDEX(sec_class,MATCH(D47,sec_code,0))&lt;&gt;"",INDEX(sec_class,MATCH(D47,sec_code,0)),IF(H47&lt;p_light,"L",IF(H47&lt;p_heavy,"M","H"))))</f>
        <v/>
      </c>
      <c r="K47" s="22" t="n"/>
      <c r="L47" s="32">
        <f>IF(K47&lt;&gt;"",K47,J47)</f>
        <v/>
      </c>
      <c r="M47" s="22" t="n"/>
    </row>
    <row r="48">
      <c r="A48" s="22" t="n"/>
      <c r="B48" s="22" t="n"/>
      <c r="C48" s="22" t="n"/>
      <c r="D48" s="22" t="n"/>
      <c r="E48" s="25" t="n"/>
      <c r="F48" s="25" t="n"/>
      <c r="G48" s="29" t="n"/>
      <c r="H48" s="30">
        <f>IF(D48="","",IFERROR(INDEX(sec_kgm,MATCH(D48,sec_code,0)),""))</f>
        <v/>
      </c>
      <c r="I48" s="31">
        <f>IF(H48="","",IF(INDEX(sec_class,MATCH(D48,sec_code,0))="PL",E48*F48*H48*VALUE(MID(D48,FIND(" - ",D48)+3,10))*G48,E48*H48*G48))</f>
        <v/>
      </c>
      <c r="J48" s="32">
        <f>IF(H48="","",IF(INDEX(sec_class,MATCH(D48,sec_code,0))&lt;&gt;"",INDEX(sec_class,MATCH(D48,sec_code,0)),IF(H48&lt;p_light,"L",IF(H48&lt;p_heavy,"M","H"))))</f>
        <v/>
      </c>
      <c r="K48" s="22" t="n"/>
      <c r="L48" s="32">
        <f>IF(K48&lt;&gt;"",K48,J48)</f>
        <v/>
      </c>
      <c r="M48" s="22" t="n"/>
    </row>
    <row r="49">
      <c r="A49" s="22" t="n"/>
      <c r="B49" s="22" t="n"/>
      <c r="C49" s="22" t="n"/>
      <c r="D49" s="22" t="n"/>
      <c r="E49" s="25" t="n"/>
      <c r="F49" s="25" t="n"/>
      <c r="G49" s="29" t="n"/>
      <c r="H49" s="30">
        <f>IF(D49="","",IFERROR(INDEX(sec_kgm,MATCH(D49,sec_code,0)),""))</f>
        <v/>
      </c>
      <c r="I49" s="31">
        <f>IF(H49="","",IF(INDEX(sec_class,MATCH(D49,sec_code,0))="PL",E49*F49*H49*VALUE(MID(D49,FIND(" - ",D49)+3,10))*G49,E49*H49*G49))</f>
        <v/>
      </c>
      <c r="J49" s="32">
        <f>IF(H49="","",IF(INDEX(sec_class,MATCH(D49,sec_code,0))&lt;&gt;"",INDEX(sec_class,MATCH(D49,sec_code,0)),IF(H49&lt;p_light,"L",IF(H49&lt;p_heavy,"M","H"))))</f>
        <v/>
      </c>
      <c r="K49" s="22" t="n"/>
      <c r="L49" s="32">
        <f>IF(K49&lt;&gt;"",K49,J49)</f>
        <v/>
      </c>
      <c r="M49" s="22" t="n"/>
    </row>
    <row r="50">
      <c r="A50" s="22" t="n"/>
      <c r="B50" s="22" t="n"/>
      <c r="C50" s="22" t="n"/>
      <c r="D50" s="22" t="n"/>
      <c r="E50" s="25" t="n"/>
      <c r="F50" s="25" t="n"/>
      <c r="G50" s="29" t="n"/>
      <c r="H50" s="30">
        <f>IF(D50="","",IFERROR(INDEX(sec_kgm,MATCH(D50,sec_code,0)),""))</f>
        <v/>
      </c>
      <c r="I50" s="31">
        <f>IF(H50="","",IF(INDEX(sec_class,MATCH(D50,sec_code,0))="PL",E50*F50*H50*VALUE(MID(D50,FIND(" - ",D50)+3,10))*G50,E50*H50*G50))</f>
        <v/>
      </c>
      <c r="J50" s="32">
        <f>IF(H50="","",IF(INDEX(sec_class,MATCH(D50,sec_code,0))&lt;&gt;"",INDEX(sec_class,MATCH(D50,sec_code,0)),IF(H50&lt;p_light,"L",IF(H50&lt;p_heavy,"M","H"))))</f>
        <v/>
      </c>
      <c r="K50" s="22" t="n"/>
      <c r="L50" s="32">
        <f>IF(K50&lt;&gt;"",K50,J50)</f>
        <v/>
      </c>
      <c r="M50" s="22" t="n"/>
    </row>
    <row r="51">
      <c r="A51" s="22" t="n"/>
      <c r="B51" s="22" t="n"/>
      <c r="C51" s="22" t="n"/>
      <c r="D51" s="22" t="n"/>
      <c r="E51" s="25" t="n"/>
      <c r="F51" s="25" t="n"/>
      <c r="G51" s="29" t="n"/>
      <c r="H51" s="30">
        <f>IF(D51="","",IFERROR(INDEX(sec_kgm,MATCH(D51,sec_code,0)),""))</f>
        <v/>
      </c>
      <c r="I51" s="31">
        <f>IF(H51="","",IF(INDEX(sec_class,MATCH(D51,sec_code,0))="PL",E51*F51*H51*VALUE(MID(D51,FIND(" - ",D51)+3,10))*G51,E51*H51*G51))</f>
        <v/>
      </c>
      <c r="J51" s="32">
        <f>IF(H51="","",IF(INDEX(sec_class,MATCH(D51,sec_code,0))&lt;&gt;"",INDEX(sec_class,MATCH(D51,sec_code,0)),IF(H51&lt;p_light,"L",IF(H51&lt;p_heavy,"M","H"))))</f>
        <v/>
      </c>
      <c r="K51" s="22" t="n"/>
      <c r="L51" s="32">
        <f>IF(K51&lt;&gt;"",K51,J51)</f>
        <v/>
      </c>
      <c r="M51" s="22" t="n"/>
    </row>
    <row r="52">
      <c r="A52" s="22" t="n"/>
      <c r="B52" s="22" t="n"/>
      <c r="C52" s="22" t="n"/>
      <c r="D52" s="22" t="n"/>
      <c r="E52" s="25" t="n"/>
      <c r="F52" s="25" t="n"/>
      <c r="G52" s="29" t="n"/>
      <c r="H52" s="30">
        <f>IF(D52="","",IFERROR(INDEX(sec_kgm,MATCH(D52,sec_code,0)),""))</f>
        <v/>
      </c>
      <c r="I52" s="31">
        <f>IF(H52="","",IF(INDEX(sec_class,MATCH(D52,sec_code,0))="PL",E52*F52*H52*VALUE(MID(D52,FIND(" - ",D52)+3,10))*G52,E52*H52*G52))</f>
        <v/>
      </c>
      <c r="J52" s="32">
        <f>IF(H52="","",IF(INDEX(sec_class,MATCH(D52,sec_code,0))&lt;&gt;"",INDEX(sec_class,MATCH(D52,sec_code,0)),IF(H52&lt;p_light,"L",IF(H52&lt;p_heavy,"M","H"))))</f>
        <v/>
      </c>
      <c r="K52" s="22" t="n"/>
      <c r="L52" s="32">
        <f>IF(K52&lt;&gt;"",K52,J52)</f>
        <v/>
      </c>
      <c r="M52" s="22" t="n"/>
    </row>
    <row r="53">
      <c r="A53" s="22" t="n"/>
      <c r="B53" s="22" t="n"/>
      <c r="C53" s="22" t="n"/>
      <c r="D53" s="22" t="n"/>
      <c r="E53" s="25" t="n"/>
      <c r="F53" s="25" t="n"/>
      <c r="G53" s="29" t="n"/>
      <c r="H53" s="30">
        <f>IF(D53="","",IFERROR(INDEX(sec_kgm,MATCH(D53,sec_code,0)),""))</f>
        <v/>
      </c>
      <c r="I53" s="31">
        <f>IF(H53="","",IF(INDEX(sec_class,MATCH(D53,sec_code,0))="PL",E53*F53*H53*VALUE(MID(D53,FIND(" - ",D53)+3,10))*G53,E53*H53*G53))</f>
        <v/>
      </c>
      <c r="J53" s="32">
        <f>IF(H53="","",IF(INDEX(sec_class,MATCH(D53,sec_code,0))&lt;&gt;"",INDEX(sec_class,MATCH(D53,sec_code,0)),IF(H53&lt;p_light,"L",IF(H53&lt;p_heavy,"M","H"))))</f>
        <v/>
      </c>
      <c r="K53" s="22" t="n"/>
      <c r="L53" s="32">
        <f>IF(K53&lt;&gt;"",K53,J53)</f>
        <v/>
      </c>
      <c r="M53" s="22" t="n"/>
    </row>
    <row r="54">
      <c r="A54" s="22" t="n"/>
      <c r="B54" s="22" t="n"/>
      <c r="C54" s="22" t="n"/>
      <c r="D54" s="22" t="n"/>
      <c r="E54" s="25" t="n"/>
      <c r="F54" s="25" t="n"/>
      <c r="G54" s="29" t="n"/>
      <c r="H54" s="30">
        <f>IF(D54="","",IFERROR(INDEX(sec_kgm,MATCH(D54,sec_code,0)),""))</f>
        <v/>
      </c>
      <c r="I54" s="31">
        <f>IF(H54="","",IF(INDEX(sec_class,MATCH(D54,sec_code,0))="PL",E54*F54*H54*VALUE(MID(D54,FIND(" - ",D54)+3,10))*G54,E54*H54*G54))</f>
        <v/>
      </c>
      <c r="J54" s="32">
        <f>IF(H54="","",IF(INDEX(sec_class,MATCH(D54,sec_code,0))&lt;&gt;"",INDEX(sec_class,MATCH(D54,sec_code,0)),IF(H54&lt;p_light,"L",IF(H54&lt;p_heavy,"M","H"))))</f>
        <v/>
      </c>
      <c r="K54" s="22" t="n"/>
      <c r="L54" s="32">
        <f>IF(K54&lt;&gt;"",K54,J54)</f>
        <v/>
      </c>
      <c r="M54" s="22" t="n"/>
    </row>
    <row r="55">
      <c r="A55" s="22" t="n"/>
      <c r="B55" s="22" t="n"/>
      <c r="C55" s="22" t="n"/>
      <c r="D55" s="22" t="n"/>
      <c r="E55" s="25" t="n"/>
      <c r="F55" s="25" t="n"/>
      <c r="G55" s="29" t="n"/>
      <c r="H55" s="30">
        <f>IF(D55="","",IFERROR(INDEX(sec_kgm,MATCH(D55,sec_code,0)),""))</f>
        <v/>
      </c>
      <c r="I55" s="31">
        <f>IF(H55="","",IF(INDEX(sec_class,MATCH(D55,sec_code,0))="PL",E55*F55*H55*VALUE(MID(D55,FIND(" - ",D55)+3,10))*G55,E55*H55*G55))</f>
        <v/>
      </c>
      <c r="J55" s="32">
        <f>IF(H55="","",IF(INDEX(sec_class,MATCH(D55,sec_code,0))&lt;&gt;"",INDEX(sec_class,MATCH(D55,sec_code,0)),IF(H55&lt;p_light,"L",IF(H55&lt;p_heavy,"M","H"))))</f>
        <v/>
      </c>
      <c r="K55" s="22" t="n"/>
      <c r="L55" s="32">
        <f>IF(K55&lt;&gt;"",K55,J55)</f>
        <v/>
      </c>
      <c r="M55" s="22" t="n"/>
    </row>
    <row r="56">
      <c r="A56" s="22" t="n"/>
      <c r="B56" s="22" t="n"/>
      <c r="C56" s="22" t="n"/>
      <c r="D56" s="22" t="n"/>
      <c r="E56" s="25" t="n"/>
      <c r="F56" s="25" t="n"/>
      <c r="G56" s="29" t="n"/>
      <c r="H56" s="30">
        <f>IF(D56="","",IFERROR(INDEX(sec_kgm,MATCH(D56,sec_code,0)),""))</f>
        <v/>
      </c>
      <c r="I56" s="31">
        <f>IF(H56="","",IF(INDEX(sec_class,MATCH(D56,sec_code,0))="PL",E56*F56*H56*VALUE(MID(D56,FIND(" - ",D56)+3,10))*G56,E56*H56*G56))</f>
        <v/>
      </c>
      <c r="J56" s="32">
        <f>IF(H56="","",IF(INDEX(sec_class,MATCH(D56,sec_code,0))&lt;&gt;"",INDEX(sec_class,MATCH(D56,sec_code,0)),IF(H56&lt;p_light,"L",IF(H56&lt;p_heavy,"M","H"))))</f>
        <v/>
      </c>
      <c r="K56" s="22" t="n"/>
      <c r="L56" s="32">
        <f>IF(K56&lt;&gt;"",K56,J56)</f>
        <v/>
      </c>
      <c r="M56" s="22" t="n"/>
    </row>
    <row r="57">
      <c r="A57" s="22" t="n"/>
      <c r="B57" s="22" t="n"/>
      <c r="C57" s="22" t="n"/>
      <c r="D57" s="22" t="n"/>
      <c r="E57" s="25" t="n"/>
      <c r="F57" s="25" t="n"/>
      <c r="G57" s="29" t="n"/>
      <c r="H57" s="30">
        <f>IF(D57="","",IFERROR(INDEX(sec_kgm,MATCH(D57,sec_code,0)),""))</f>
        <v/>
      </c>
      <c r="I57" s="31">
        <f>IF(H57="","",IF(INDEX(sec_class,MATCH(D57,sec_code,0))="PL",E57*F57*H57*VALUE(MID(D57,FIND(" - ",D57)+3,10))*G57,E57*H57*G57))</f>
        <v/>
      </c>
      <c r="J57" s="32">
        <f>IF(H57="","",IF(INDEX(sec_class,MATCH(D57,sec_code,0))&lt;&gt;"",INDEX(sec_class,MATCH(D57,sec_code,0)),IF(H57&lt;p_light,"L",IF(H57&lt;p_heavy,"M","H"))))</f>
        <v/>
      </c>
      <c r="K57" s="22" t="n"/>
      <c r="L57" s="32">
        <f>IF(K57&lt;&gt;"",K57,J57)</f>
        <v/>
      </c>
      <c r="M57" s="22" t="n"/>
    </row>
    <row r="58">
      <c r="A58" s="22" t="n"/>
      <c r="B58" s="22" t="n"/>
      <c r="C58" s="22" t="n"/>
      <c r="D58" s="22" t="n"/>
      <c r="E58" s="25" t="n"/>
      <c r="F58" s="25" t="n"/>
      <c r="G58" s="29" t="n"/>
      <c r="H58" s="30">
        <f>IF(D58="","",IFERROR(INDEX(sec_kgm,MATCH(D58,sec_code,0)),""))</f>
        <v/>
      </c>
      <c r="I58" s="31">
        <f>IF(H58="","",IF(INDEX(sec_class,MATCH(D58,sec_code,0))="PL",E58*F58*H58*VALUE(MID(D58,FIND(" - ",D58)+3,10))*G58,E58*H58*G58))</f>
        <v/>
      </c>
      <c r="J58" s="32">
        <f>IF(H58="","",IF(INDEX(sec_class,MATCH(D58,sec_code,0))&lt;&gt;"",INDEX(sec_class,MATCH(D58,sec_code,0)),IF(H58&lt;p_light,"L",IF(H58&lt;p_heavy,"M","H"))))</f>
        <v/>
      </c>
      <c r="K58" s="22" t="n"/>
      <c r="L58" s="32">
        <f>IF(K58&lt;&gt;"",K58,J58)</f>
        <v/>
      </c>
      <c r="M58" s="22" t="n"/>
    </row>
    <row r="59">
      <c r="A59" s="22" t="n"/>
      <c r="B59" s="22" t="n"/>
      <c r="C59" s="22" t="n"/>
      <c r="D59" s="22" t="n"/>
      <c r="E59" s="25" t="n"/>
      <c r="F59" s="25" t="n"/>
      <c r="G59" s="29" t="n"/>
      <c r="H59" s="30">
        <f>IF(D59="","",IFERROR(INDEX(sec_kgm,MATCH(D59,sec_code,0)),""))</f>
        <v/>
      </c>
      <c r="I59" s="31">
        <f>IF(H59="","",IF(INDEX(sec_class,MATCH(D59,sec_code,0))="PL",E59*F59*H59*VALUE(MID(D59,FIND(" - ",D59)+3,10))*G59,E59*H59*G59))</f>
        <v/>
      </c>
      <c r="J59" s="32">
        <f>IF(H59="","",IF(INDEX(sec_class,MATCH(D59,sec_code,0))&lt;&gt;"",INDEX(sec_class,MATCH(D59,sec_code,0)),IF(H59&lt;p_light,"L",IF(H59&lt;p_heavy,"M","H"))))</f>
        <v/>
      </c>
      <c r="K59" s="22" t="n"/>
      <c r="L59" s="32">
        <f>IF(K59&lt;&gt;"",K59,J59)</f>
        <v/>
      </c>
      <c r="M59" s="22" t="n"/>
    </row>
    <row r="60">
      <c r="A60" s="22" t="n"/>
      <c r="B60" s="22" t="n"/>
      <c r="C60" s="22" t="n"/>
      <c r="D60" s="22" t="n"/>
      <c r="E60" s="25" t="n"/>
      <c r="F60" s="25" t="n"/>
      <c r="G60" s="29" t="n"/>
      <c r="H60" s="30">
        <f>IF(D60="","",IFERROR(INDEX(sec_kgm,MATCH(D60,sec_code,0)),""))</f>
        <v/>
      </c>
      <c r="I60" s="31">
        <f>IF(H60="","",IF(INDEX(sec_class,MATCH(D60,sec_code,0))="PL",E60*F60*H60*VALUE(MID(D60,FIND(" - ",D60)+3,10))*G60,E60*H60*G60))</f>
        <v/>
      </c>
      <c r="J60" s="32">
        <f>IF(H60="","",IF(INDEX(sec_class,MATCH(D60,sec_code,0))&lt;&gt;"",INDEX(sec_class,MATCH(D60,sec_code,0)),IF(H60&lt;p_light,"L",IF(H60&lt;p_heavy,"M","H"))))</f>
        <v/>
      </c>
      <c r="K60" s="22" t="n"/>
      <c r="L60" s="32">
        <f>IF(K60&lt;&gt;"",K60,J60)</f>
        <v/>
      </c>
      <c r="M60" s="22" t="n"/>
    </row>
    <row r="61">
      <c r="A61" s="22" t="n"/>
      <c r="B61" s="22" t="n"/>
      <c r="C61" s="22" t="n"/>
      <c r="D61" s="22" t="n"/>
      <c r="E61" s="25" t="n"/>
      <c r="F61" s="25" t="n"/>
      <c r="G61" s="29" t="n"/>
      <c r="H61" s="30">
        <f>IF(D61="","",IFERROR(INDEX(sec_kgm,MATCH(D61,sec_code,0)),""))</f>
        <v/>
      </c>
      <c r="I61" s="31">
        <f>IF(H61="","",IF(INDEX(sec_class,MATCH(D61,sec_code,0))="PL",E61*F61*H61*VALUE(MID(D61,FIND(" - ",D61)+3,10))*G61,E61*H61*G61))</f>
        <v/>
      </c>
      <c r="J61" s="32">
        <f>IF(H61="","",IF(INDEX(sec_class,MATCH(D61,sec_code,0))&lt;&gt;"",INDEX(sec_class,MATCH(D61,sec_code,0)),IF(H61&lt;p_light,"L",IF(H61&lt;p_heavy,"M","H"))))</f>
        <v/>
      </c>
      <c r="K61" s="22" t="n"/>
      <c r="L61" s="32">
        <f>IF(K61&lt;&gt;"",K61,J61)</f>
        <v/>
      </c>
      <c r="M61" s="22" t="n"/>
    </row>
    <row r="62">
      <c r="A62" s="22" t="n"/>
      <c r="B62" s="22" t="n"/>
      <c r="C62" s="22" t="n"/>
      <c r="D62" s="22" t="n"/>
      <c r="E62" s="25" t="n"/>
      <c r="F62" s="25" t="n"/>
      <c r="G62" s="29" t="n"/>
      <c r="H62" s="30">
        <f>IF(D62="","",IFERROR(INDEX(sec_kgm,MATCH(D62,sec_code,0)),""))</f>
        <v/>
      </c>
      <c r="I62" s="31">
        <f>IF(H62="","",IF(INDEX(sec_class,MATCH(D62,sec_code,0))="PL",E62*F62*H62*VALUE(MID(D62,FIND(" - ",D62)+3,10))*G62,E62*H62*G62))</f>
        <v/>
      </c>
      <c r="J62" s="32">
        <f>IF(H62="","",IF(INDEX(sec_class,MATCH(D62,sec_code,0))&lt;&gt;"",INDEX(sec_class,MATCH(D62,sec_code,0)),IF(H62&lt;p_light,"L",IF(H62&lt;p_heavy,"M","H"))))</f>
        <v/>
      </c>
      <c r="K62" s="22" t="n"/>
      <c r="L62" s="32">
        <f>IF(K62&lt;&gt;"",K62,J62)</f>
        <v/>
      </c>
      <c r="M62" s="22" t="n"/>
    </row>
    <row r="63">
      <c r="A63" s="22" t="n"/>
      <c r="B63" s="22" t="n"/>
      <c r="C63" s="22" t="n"/>
      <c r="D63" s="22" t="n"/>
      <c r="E63" s="25" t="n"/>
      <c r="F63" s="25" t="n"/>
      <c r="G63" s="29" t="n"/>
      <c r="H63" s="30">
        <f>IF(D63="","",IFERROR(INDEX(sec_kgm,MATCH(D63,sec_code,0)),""))</f>
        <v/>
      </c>
      <c r="I63" s="31">
        <f>IF(H63="","",IF(INDEX(sec_class,MATCH(D63,sec_code,0))="PL",E63*F63*H63*VALUE(MID(D63,FIND(" - ",D63)+3,10))*G63,E63*H63*G63))</f>
        <v/>
      </c>
      <c r="J63" s="32">
        <f>IF(H63="","",IF(INDEX(sec_class,MATCH(D63,sec_code,0))&lt;&gt;"",INDEX(sec_class,MATCH(D63,sec_code,0)),IF(H63&lt;p_light,"L",IF(H63&lt;p_heavy,"M","H"))))</f>
        <v/>
      </c>
      <c r="K63" s="22" t="n"/>
      <c r="L63" s="32">
        <f>IF(K63&lt;&gt;"",K63,J63)</f>
        <v/>
      </c>
      <c r="M63" s="22" t="n"/>
    </row>
    <row r="64">
      <c r="A64" s="22" t="n"/>
      <c r="B64" s="22" t="n"/>
      <c r="C64" s="22" t="n"/>
      <c r="D64" s="22" t="n"/>
      <c r="E64" s="25" t="n"/>
      <c r="F64" s="25" t="n"/>
      <c r="G64" s="29" t="n"/>
      <c r="H64" s="30">
        <f>IF(D64="","",IFERROR(INDEX(sec_kgm,MATCH(D64,sec_code,0)),""))</f>
        <v/>
      </c>
      <c r="I64" s="31">
        <f>IF(H64="","",IF(INDEX(sec_class,MATCH(D64,sec_code,0))="PL",E64*F64*H64*VALUE(MID(D64,FIND(" - ",D64)+3,10))*G64,E64*H64*G64))</f>
        <v/>
      </c>
      <c r="J64" s="32">
        <f>IF(H64="","",IF(INDEX(sec_class,MATCH(D64,sec_code,0))&lt;&gt;"",INDEX(sec_class,MATCH(D64,sec_code,0)),IF(H64&lt;p_light,"L",IF(H64&lt;p_heavy,"M","H"))))</f>
        <v/>
      </c>
      <c r="K64" s="22" t="n"/>
      <c r="L64" s="32">
        <f>IF(K64&lt;&gt;"",K64,J64)</f>
        <v/>
      </c>
      <c r="M64" s="22" t="n"/>
    </row>
    <row r="65">
      <c r="A65" s="22" t="n"/>
      <c r="B65" s="22" t="n"/>
      <c r="C65" s="22" t="n"/>
      <c r="D65" s="22" t="n"/>
      <c r="E65" s="25" t="n"/>
      <c r="F65" s="25" t="n"/>
      <c r="G65" s="29" t="n"/>
      <c r="H65" s="30">
        <f>IF(D65="","",IFERROR(INDEX(sec_kgm,MATCH(D65,sec_code,0)),""))</f>
        <v/>
      </c>
      <c r="I65" s="31">
        <f>IF(H65="","",IF(INDEX(sec_class,MATCH(D65,sec_code,0))="PL",E65*F65*H65*VALUE(MID(D65,FIND(" - ",D65)+3,10))*G65,E65*H65*G65))</f>
        <v/>
      </c>
      <c r="J65" s="32">
        <f>IF(H65="","",IF(INDEX(sec_class,MATCH(D65,sec_code,0))&lt;&gt;"",INDEX(sec_class,MATCH(D65,sec_code,0)),IF(H65&lt;p_light,"L",IF(H65&lt;p_heavy,"M","H"))))</f>
        <v/>
      </c>
      <c r="K65" s="22" t="n"/>
      <c r="L65" s="32">
        <f>IF(K65&lt;&gt;"",K65,J65)</f>
        <v/>
      </c>
      <c r="M65" s="22" t="n"/>
    </row>
    <row r="66">
      <c r="A66" s="22" t="n"/>
      <c r="B66" s="22" t="n"/>
      <c r="C66" s="22" t="n"/>
      <c r="D66" s="22" t="n"/>
      <c r="E66" s="25" t="n"/>
      <c r="F66" s="25" t="n"/>
      <c r="G66" s="29" t="n"/>
      <c r="H66" s="30">
        <f>IF(D66="","",IFERROR(INDEX(sec_kgm,MATCH(D66,sec_code,0)),""))</f>
        <v/>
      </c>
      <c r="I66" s="31">
        <f>IF(H66="","",IF(INDEX(sec_class,MATCH(D66,sec_code,0))="PL",E66*F66*H66*VALUE(MID(D66,FIND(" - ",D66)+3,10))*G66,E66*H66*G66))</f>
        <v/>
      </c>
      <c r="J66" s="32">
        <f>IF(H66="","",IF(INDEX(sec_class,MATCH(D66,sec_code,0))&lt;&gt;"",INDEX(sec_class,MATCH(D66,sec_code,0)),IF(H66&lt;p_light,"L",IF(H66&lt;p_heavy,"M","H"))))</f>
        <v/>
      </c>
      <c r="K66" s="22" t="n"/>
      <c r="L66" s="32">
        <f>IF(K66&lt;&gt;"",K66,J66)</f>
        <v/>
      </c>
      <c r="M66" s="22" t="n"/>
    </row>
    <row r="67">
      <c r="A67" s="22" t="n"/>
      <c r="B67" s="22" t="n"/>
      <c r="C67" s="22" t="n"/>
      <c r="D67" s="22" t="n"/>
      <c r="E67" s="25" t="n"/>
      <c r="F67" s="25" t="n"/>
      <c r="G67" s="29" t="n"/>
      <c r="H67" s="30">
        <f>IF(D67="","",IFERROR(INDEX(sec_kgm,MATCH(D67,sec_code,0)),""))</f>
        <v/>
      </c>
      <c r="I67" s="31">
        <f>IF(H67="","",IF(INDEX(sec_class,MATCH(D67,sec_code,0))="PL",E67*F67*H67*VALUE(MID(D67,FIND(" - ",D67)+3,10))*G67,E67*H67*G67))</f>
        <v/>
      </c>
      <c r="J67" s="32">
        <f>IF(H67="","",IF(INDEX(sec_class,MATCH(D67,sec_code,0))&lt;&gt;"",INDEX(sec_class,MATCH(D67,sec_code,0)),IF(H67&lt;p_light,"L",IF(H67&lt;p_heavy,"M","H"))))</f>
        <v/>
      </c>
      <c r="K67" s="22" t="n"/>
      <c r="L67" s="32">
        <f>IF(K67&lt;&gt;"",K67,J67)</f>
        <v/>
      </c>
      <c r="M67" s="22" t="n"/>
    </row>
    <row r="68">
      <c r="A68" s="22" t="n"/>
      <c r="B68" s="22" t="n"/>
      <c r="C68" s="22" t="n"/>
      <c r="D68" s="22" t="n"/>
      <c r="E68" s="25" t="n"/>
      <c r="F68" s="25" t="n"/>
      <c r="G68" s="29" t="n"/>
      <c r="H68" s="30">
        <f>IF(D68="","",IFERROR(INDEX(sec_kgm,MATCH(D68,sec_code,0)),""))</f>
        <v/>
      </c>
      <c r="I68" s="31">
        <f>IF(H68="","",IF(INDEX(sec_class,MATCH(D68,sec_code,0))="PL",E68*F68*H68*VALUE(MID(D68,FIND(" - ",D68)+3,10))*G68,E68*H68*G68))</f>
        <v/>
      </c>
      <c r="J68" s="32">
        <f>IF(H68="","",IF(INDEX(sec_class,MATCH(D68,sec_code,0))&lt;&gt;"",INDEX(sec_class,MATCH(D68,sec_code,0)),IF(H68&lt;p_light,"L",IF(H68&lt;p_heavy,"M","H"))))</f>
        <v/>
      </c>
      <c r="K68" s="22" t="n"/>
      <c r="L68" s="32">
        <f>IF(K68&lt;&gt;"",K68,J68)</f>
        <v/>
      </c>
      <c r="M68" s="22" t="n"/>
    </row>
    <row r="69">
      <c r="A69" s="22" t="n"/>
      <c r="B69" s="22" t="n"/>
      <c r="C69" s="22" t="n"/>
      <c r="D69" s="22" t="n"/>
      <c r="E69" s="25" t="n"/>
      <c r="F69" s="25" t="n"/>
      <c r="G69" s="29" t="n"/>
      <c r="H69" s="30">
        <f>IF(D69="","",IFERROR(INDEX(sec_kgm,MATCH(D69,sec_code,0)),""))</f>
        <v/>
      </c>
      <c r="I69" s="31">
        <f>IF(H69="","",IF(INDEX(sec_class,MATCH(D69,sec_code,0))="PL",E69*F69*H69*VALUE(MID(D69,FIND(" - ",D69)+3,10))*G69,E69*H69*G69))</f>
        <v/>
      </c>
      <c r="J69" s="32">
        <f>IF(H69="","",IF(INDEX(sec_class,MATCH(D69,sec_code,0))&lt;&gt;"",INDEX(sec_class,MATCH(D69,sec_code,0)),IF(H69&lt;p_light,"L",IF(H69&lt;p_heavy,"M","H"))))</f>
        <v/>
      </c>
      <c r="K69" s="22" t="n"/>
      <c r="L69" s="32">
        <f>IF(K69&lt;&gt;"",K69,J69)</f>
        <v/>
      </c>
      <c r="M69" s="22" t="n"/>
    </row>
    <row r="70">
      <c r="A70" s="22" t="n"/>
      <c r="B70" s="22" t="n"/>
      <c r="C70" s="22" t="n"/>
      <c r="D70" s="22" t="n"/>
      <c r="E70" s="25" t="n"/>
      <c r="F70" s="25" t="n"/>
      <c r="G70" s="29" t="n"/>
      <c r="H70" s="30">
        <f>IF(D70="","",IFERROR(INDEX(sec_kgm,MATCH(D70,sec_code,0)),""))</f>
        <v/>
      </c>
      <c r="I70" s="31">
        <f>IF(H70="","",IF(INDEX(sec_class,MATCH(D70,sec_code,0))="PL",E70*F70*H70*VALUE(MID(D70,FIND(" - ",D70)+3,10))*G70,E70*H70*G70))</f>
        <v/>
      </c>
      <c r="J70" s="32">
        <f>IF(H70="","",IF(INDEX(sec_class,MATCH(D70,sec_code,0))&lt;&gt;"",INDEX(sec_class,MATCH(D70,sec_code,0)),IF(H70&lt;p_light,"L",IF(H70&lt;p_heavy,"M","H"))))</f>
        <v/>
      </c>
      <c r="K70" s="22" t="n"/>
      <c r="L70" s="32">
        <f>IF(K70&lt;&gt;"",K70,J70)</f>
        <v/>
      </c>
      <c r="M70" s="22" t="n"/>
    </row>
    <row r="71">
      <c r="A71" s="22" t="n"/>
      <c r="B71" s="22" t="n"/>
      <c r="C71" s="22" t="n"/>
      <c r="D71" s="22" t="n"/>
      <c r="E71" s="25" t="n"/>
      <c r="F71" s="25" t="n"/>
      <c r="G71" s="29" t="n"/>
      <c r="H71" s="30">
        <f>IF(D71="","",IFERROR(INDEX(sec_kgm,MATCH(D71,sec_code,0)),""))</f>
        <v/>
      </c>
      <c r="I71" s="31">
        <f>IF(H71="","",IF(INDEX(sec_class,MATCH(D71,sec_code,0))="PL",E71*F71*H71*VALUE(MID(D71,FIND(" - ",D71)+3,10))*G71,E71*H71*G71))</f>
        <v/>
      </c>
      <c r="J71" s="32">
        <f>IF(H71="","",IF(INDEX(sec_class,MATCH(D71,sec_code,0))&lt;&gt;"",INDEX(sec_class,MATCH(D71,sec_code,0)),IF(H71&lt;p_light,"L",IF(H71&lt;p_heavy,"M","H"))))</f>
        <v/>
      </c>
      <c r="K71" s="22" t="n"/>
      <c r="L71" s="32">
        <f>IF(K71&lt;&gt;"",K71,J71)</f>
        <v/>
      </c>
      <c r="M71" s="22" t="n"/>
    </row>
    <row r="72">
      <c r="A72" s="22" t="n"/>
      <c r="B72" s="22" t="n"/>
      <c r="C72" s="22" t="n"/>
      <c r="D72" s="22" t="n"/>
      <c r="E72" s="25" t="n"/>
      <c r="F72" s="25" t="n"/>
      <c r="G72" s="29" t="n"/>
      <c r="H72" s="30">
        <f>IF(D72="","",IFERROR(INDEX(sec_kgm,MATCH(D72,sec_code,0)),""))</f>
        <v/>
      </c>
      <c r="I72" s="31">
        <f>IF(H72="","",IF(INDEX(sec_class,MATCH(D72,sec_code,0))="PL",E72*F72*H72*VALUE(MID(D72,FIND(" - ",D72)+3,10))*G72,E72*H72*G72))</f>
        <v/>
      </c>
      <c r="J72" s="32">
        <f>IF(H72="","",IF(INDEX(sec_class,MATCH(D72,sec_code,0))&lt;&gt;"",INDEX(sec_class,MATCH(D72,sec_code,0)),IF(H72&lt;p_light,"L",IF(H72&lt;p_heavy,"M","H"))))</f>
        <v/>
      </c>
      <c r="K72" s="22" t="n"/>
      <c r="L72" s="32">
        <f>IF(K72&lt;&gt;"",K72,J72)</f>
        <v/>
      </c>
      <c r="M72" s="22" t="n"/>
    </row>
    <row r="73">
      <c r="A73" s="22" t="n"/>
      <c r="B73" s="22" t="n"/>
      <c r="C73" s="22" t="n"/>
      <c r="D73" s="22" t="n"/>
      <c r="E73" s="25" t="n"/>
      <c r="F73" s="25" t="n"/>
      <c r="G73" s="29" t="n"/>
      <c r="H73" s="30">
        <f>IF(D73="","",IFERROR(INDEX(sec_kgm,MATCH(D73,sec_code,0)),""))</f>
        <v/>
      </c>
      <c r="I73" s="31">
        <f>IF(H73="","",IF(INDEX(sec_class,MATCH(D73,sec_code,0))="PL",E73*F73*H73*VALUE(MID(D73,FIND(" - ",D73)+3,10))*G73,E73*H73*G73))</f>
        <v/>
      </c>
      <c r="J73" s="32">
        <f>IF(H73="","",IF(INDEX(sec_class,MATCH(D73,sec_code,0))&lt;&gt;"",INDEX(sec_class,MATCH(D73,sec_code,0)),IF(H73&lt;p_light,"L",IF(H73&lt;p_heavy,"M","H"))))</f>
        <v/>
      </c>
      <c r="K73" s="22" t="n"/>
      <c r="L73" s="32">
        <f>IF(K73&lt;&gt;"",K73,J73)</f>
        <v/>
      </c>
      <c r="M73" s="22" t="n"/>
    </row>
    <row r="74">
      <c r="A74" s="22" t="n"/>
      <c r="B74" s="22" t="n"/>
      <c r="C74" s="22" t="n"/>
      <c r="D74" s="22" t="n"/>
      <c r="E74" s="25" t="n"/>
      <c r="F74" s="25" t="n"/>
      <c r="G74" s="29" t="n"/>
      <c r="H74" s="30">
        <f>IF(D74="","",IFERROR(INDEX(sec_kgm,MATCH(D74,sec_code,0)),""))</f>
        <v/>
      </c>
      <c r="I74" s="31">
        <f>IF(H74="","",IF(INDEX(sec_class,MATCH(D74,sec_code,0))="PL",E74*F74*H74*VALUE(MID(D74,FIND(" - ",D74)+3,10))*G74,E74*H74*G74))</f>
        <v/>
      </c>
      <c r="J74" s="32">
        <f>IF(H74="","",IF(INDEX(sec_class,MATCH(D74,sec_code,0))&lt;&gt;"",INDEX(sec_class,MATCH(D74,sec_code,0)),IF(H74&lt;p_light,"L",IF(H74&lt;p_heavy,"M","H"))))</f>
        <v/>
      </c>
      <c r="K74" s="22" t="n"/>
      <c r="L74" s="32">
        <f>IF(K74&lt;&gt;"",K74,J74)</f>
        <v/>
      </c>
      <c r="M74" s="22" t="n"/>
    </row>
    <row r="75">
      <c r="A75" s="22" t="n"/>
      <c r="B75" s="22" t="n"/>
      <c r="C75" s="22" t="n"/>
      <c r="D75" s="22" t="n"/>
      <c r="E75" s="25" t="n"/>
      <c r="F75" s="25" t="n"/>
      <c r="G75" s="29" t="n"/>
      <c r="H75" s="30">
        <f>IF(D75="","",IFERROR(INDEX(sec_kgm,MATCH(D75,sec_code,0)),""))</f>
        <v/>
      </c>
      <c r="I75" s="31">
        <f>IF(H75="","",IF(INDEX(sec_class,MATCH(D75,sec_code,0))="PL",E75*F75*H75*VALUE(MID(D75,FIND(" - ",D75)+3,10))*G75,E75*H75*G75))</f>
        <v/>
      </c>
      <c r="J75" s="32">
        <f>IF(H75="","",IF(INDEX(sec_class,MATCH(D75,sec_code,0))&lt;&gt;"",INDEX(sec_class,MATCH(D75,sec_code,0)),IF(H75&lt;p_light,"L",IF(H75&lt;p_heavy,"M","H"))))</f>
        <v/>
      </c>
      <c r="K75" s="22" t="n"/>
      <c r="L75" s="32">
        <f>IF(K75&lt;&gt;"",K75,J75)</f>
        <v/>
      </c>
      <c r="M75" s="22" t="n"/>
    </row>
    <row r="76">
      <c r="A76" s="22" t="n"/>
      <c r="B76" s="22" t="n"/>
      <c r="C76" s="22" t="n"/>
      <c r="D76" s="22" t="n"/>
      <c r="E76" s="25" t="n"/>
      <c r="F76" s="25" t="n"/>
      <c r="G76" s="29" t="n"/>
      <c r="H76" s="30">
        <f>IF(D76="","",IFERROR(INDEX(sec_kgm,MATCH(D76,sec_code,0)),""))</f>
        <v/>
      </c>
      <c r="I76" s="31">
        <f>IF(H76="","",IF(INDEX(sec_class,MATCH(D76,sec_code,0))="PL",E76*F76*H76*VALUE(MID(D76,FIND(" - ",D76)+3,10))*G76,E76*H76*G76))</f>
        <v/>
      </c>
      <c r="J76" s="32">
        <f>IF(H76="","",IF(INDEX(sec_class,MATCH(D76,sec_code,0))&lt;&gt;"",INDEX(sec_class,MATCH(D76,sec_code,0)),IF(H76&lt;p_light,"L",IF(H76&lt;p_heavy,"M","H"))))</f>
        <v/>
      </c>
      <c r="K76" s="22" t="n"/>
      <c r="L76" s="32">
        <f>IF(K76&lt;&gt;"",K76,J76)</f>
        <v/>
      </c>
      <c r="M76" s="22" t="n"/>
    </row>
    <row r="77">
      <c r="A77" s="22" t="n"/>
      <c r="B77" s="22" t="n"/>
      <c r="C77" s="22" t="n"/>
      <c r="D77" s="22" t="n"/>
      <c r="E77" s="25" t="n"/>
      <c r="F77" s="25" t="n"/>
      <c r="G77" s="29" t="n"/>
      <c r="H77" s="30">
        <f>IF(D77="","",IFERROR(INDEX(sec_kgm,MATCH(D77,sec_code,0)),""))</f>
        <v/>
      </c>
      <c r="I77" s="31">
        <f>IF(H77="","",IF(INDEX(sec_class,MATCH(D77,sec_code,0))="PL",E77*F77*H77*VALUE(MID(D77,FIND(" - ",D77)+3,10))*G77,E77*H77*G77))</f>
        <v/>
      </c>
      <c r="J77" s="32">
        <f>IF(H77="","",IF(INDEX(sec_class,MATCH(D77,sec_code,0))&lt;&gt;"",INDEX(sec_class,MATCH(D77,sec_code,0)),IF(H77&lt;p_light,"L",IF(H77&lt;p_heavy,"M","H"))))</f>
        <v/>
      </c>
      <c r="K77" s="22" t="n"/>
      <c r="L77" s="32">
        <f>IF(K77&lt;&gt;"",K77,J77)</f>
        <v/>
      </c>
      <c r="M77" s="22" t="n"/>
    </row>
    <row r="78">
      <c r="A78" s="22" t="n"/>
      <c r="B78" s="22" t="n"/>
      <c r="C78" s="22" t="n"/>
      <c r="D78" s="22" t="n"/>
      <c r="E78" s="25" t="n"/>
      <c r="F78" s="25" t="n"/>
      <c r="G78" s="29" t="n"/>
      <c r="H78" s="30">
        <f>IF(D78="","",IFERROR(INDEX(sec_kgm,MATCH(D78,sec_code,0)),""))</f>
        <v/>
      </c>
      <c r="I78" s="31">
        <f>IF(H78="","",IF(INDEX(sec_class,MATCH(D78,sec_code,0))="PL",E78*F78*H78*VALUE(MID(D78,FIND(" - ",D78)+3,10))*G78,E78*H78*G78))</f>
        <v/>
      </c>
      <c r="J78" s="32">
        <f>IF(H78="","",IF(INDEX(sec_class,MATCH(D78,sec_code,0))&lt;&gt;"",INDEX(sec_class,MATCH(D78,sec_code,0)),IF(H78&lt;p_light,"L",IF(H78&lt;p_heavy,"M","H"))))</f>
        <v/>
      </c>
      <c r="K78" s="22" t="n"/>
      <c r="L78" s="32">
        <f>IF(K78&lt;&gt;"",K78,J78)</f>
        <v/>
      </c>
      <c r="M78" s="22" t="n"/>
    </row>
    <row r="79">
      <c r="A79" s="22" t="n"/>
      <c r="B79" s="22" t="n"/>
      <c r="C79" s="22" t="n"/>
      <c r="D79" s="22" t="n"/>
      <c r="E79" s="25" t="n"/>
      <c r="F79" s="25" t="n"/>
      <c r="G79" s="29" t="n"/>
      <c r="H79" s="30">
        <f>IF(D79="","",IFERROR(INDEX(sec_kgm,MATCH(D79,sec_code,0)),""))</f>
        <v/>
      </c>
      <c r="I79" s="31">
        <f>IF(H79="","",IF(INDEX(sec_class,MATCH(D79,sec_code,0))="PL",E79*F79*H79*VALUE(MID(D79,FIND(" - ",D79)+3,10))*G79,E79*H79*G79))</f>
        <v/>
      </c>
      <c r="J79" s="32">
        <f>IF(H79="","",IF(INDEX(sec_class,MATCH(D79,sec_code,0))&lt;&gt;"",INDEX(sec_class,MATCH(D79,sec_code,0)),IF(H79&lt;p_light,"L",IF(H79&lt;p_heavy,"M","H"))))</f>
        <v/>
      </c>
      <c r="K79" s="22" t="n"/>
      <c r="L79" s="32">
        <f>IF(K79&lt;&gt;"",K79,J79)</f>
        <v/>
      </c>
      <c r="M79" s="22" t="n"/>
    </row>
    <row r="80">
      <c r="A80" s="22" t="n"/>
      <c r="B80" s="22" t="n"/>
      <c r="C80" s="22" t="n"/>
      <c r="D80" s="22" t="n"/>
      <c r="E80" s="25" t="n"/>
      <c r="F80" s="25" t="n"/>
      <c r="G80" s="29" t="n"/>
      <c r="H80" s="30">
        <f>IF(D80="","",IFERROR(INDEX(sec_kgm,MATCH(D80,sec_code,0)),""))</f>
        <v/>
      </c>
      <c r="I80" s="31">
        <f>IF(H80="","",IF(INDEX(sec_class,MATCH(D80,sec_code,0))="PL",E80*F80*H80*VALUE(MID(D80,FIND(" - ",D80)+3,10))*G80,E80*H80*G80))</f>
        <v/>
      </c>
      <c r="J80" s="32">
        <f>IF(H80="","",IF(INDEX(sec_class,MATCH(D80,sec_code,0))&lt;&gt;"",INDEX(sec_class,MATCH(D80,sec_code,0)),IF(H80&lt;p_light,"L",IF(H80&lt;p_heavy,"M","H"))))</f>
        <v/>
      </c>
      <c r="K80" s="22" t="n"/>
      <c r="L80" s="32">
        <f>IF(K80&lt;&gt;"",K80,J80)</f>
        <v/>
      </c>
      <c r="M80" s="22" t="n"/>
    </row>
    <row r="81">
      <c r="A81" s="22" t="n"/>
      <c r="B81" s="22" t="n"/>
      <c r="C81" s="22" t="n"/>
      <c r="D81" s="22" t="n"/>
      <c r="E81" s="25" t="n"/>
      <c r="F81" s="25" t="n"/>
      <c r="G81" s="29" t="n"/>
      <c r="H81" s="30">
        <f>IF(D81="","",IFERROR(INDEX(sec_kgm,MATCH(D81,sec_code,0)),""))</f>
        <v/>
      </c>
      <c r="I81" s="31">
        <f>IF(H81="","",IF(INDEX(sec_class,MATCH(D81,sec_code,0))="PL",E81*F81*H81*VALUE(MID(D81,FIND(" - ",D81)+3,10))*G81,E81*H81*G81))</f>
        <v/>
      </c>
      <c r="J81" s="32">
        <f>IF(H81="","",IF(INDEX(sec_class,MATCH(D81,sec_code,0))&lt;&gt;"",INDEX(sec_class,MATCH(D81,sec_code,0)),IF(H81&lt;p_light,"L",IF(H81&lt;p_heavy,"M","H"))))</f>
        <v/>
      </c>
      <c r="K81" s="22" t="n"/>
      <c r="L81" s="32">
        <f>IF(K81&lt;&gt;"",K81,J81)</f>
        <v/>
      </c>
      <c r="M81" s="22" t="n"/>
    </row>
    <row r="82">
      <c r="A82" s="22" t="n"/>
      <c r="B82" s="22" t="n"/>
      <c r="C82" s="22" t="n"/>
      <c r="D82" s="22" t="n"/>
      <c r="E82" s="25" t="n"/>
      <c r="F82" s="25" t="n"/>
      <c r="G82" s="29" t="n"/>
      <c r="H82" s="30">
        <f>IF(D82="","",IFERROR(INDEX(sec_kgm,MATCH(D82,sec_code,0)),""))</f>
        <v/>
      </c>
      <c r="I82" s="31">
        <f>IF(H82="","",IF(INDEX(sec_class,MATCH(D82,sec_code,0))="PL",E82*F82*H82*VALUE(MID(D82,FIND(" - ",D82)+3,10))*G82,E82*H82*G82))</f>
        <v/>
      </c>
      <c r="J82" s="32">
        <f>IF(H82="","",IF(INDEX(sec_class,MATCH(D82,sec_code,0))&lt;&gt;"",INDEX(sec_class,MATCH(D82,sec_code,0)),IF(H82&lt;p_light,"L",IF(H82&lt;p_heavy,"M","H"))))</f>
        <v/>
      </c>
      <c r="K82" s="22" t="n"/>
      <c r="L82" s="32">
        <f>IF(K82&lt;&gt;"",K82,J82)</f>
        <v/>
      </c>
      <c r="M82" s="22" t="n"/>
    </row>
    <row r="83">
      <c r="A83" s="22" t="n"/>
      <c r="B83" s="22" t="n"/>
      <c r="C83" s="22" t="n"/>
      <c r="D83" s="22" t="n"/>
      <c r="E83" s="25" t="n"/>
      <c r="F83" s="25" t="n"/>
      <c r="G83" s="29" t="n"/>
      <c r="H83" s="30">
        <f>IF(D83="","",IFERROR(INDEX(sec_kgm,MATCH(D83,sec_code,0)),""))</f>
        <v/>
      </c>
      <c r="I83" s="31">
        <f>IF(H83="","",IF(INDEX(sec_class,MATCH(D83,sec_code,0))="PL",E83*F83*H83*VALUE(MID(D83,FIND(" - ",D83)+3,10))*G83,E83*H83*G83))</f>
        <v/>
      </c>
      <c r="J83" s="32">
        <f>IF(H83="","",IF(INDEX(sec_class,MATCH(D83,sec_code,0))&lt;&gt;"",INDEX(sec_class,MATCH(D83,sec_code,0)),IF(H83&lt;p_light,"L",IF(H83&lt;p_heavy,"M","H"))))</f>
        <v/>
      </c>
      <c r="K83" s="22" t="n"/>
      <c r="L83" s="32">
        <f>IF(K83&lt;&gt;"",K83,J83)</f>
        <v/>
      </c>
      <c r="M83" s="22" t="n"/>
    </row>
    <row r="84">
      <c r="A84" s="22" t="n"/>
      <c r="B84" s="22" t="n"/>
      <c r="C84" s="22" t="n"/>
      <c r="D84" s="22" t="n"/>
      <c r="E84" s="25" t="n"/>
      <c r="F84" s="25" t="n"/>
      <c r="G84" s="29" t="n"/>
      <c r="H84" s="30">
        <f>IF(D84="","",IFERROR(INDEX(sec_kgm,MATCH(D84,sec_code,0)),""))</f>
        <v/>
      </c>
      <c r="I84" s="31">
        <f>IF(H84="","",IF(INDEX(sec_class,MATCH(D84,sec_code,0))="PL",E84*F84*H84*VALUE(MID(D84,FIND(" - ",D84)+3,10))*G84,E84*H84*G84))</f>
        <v/>
      </c>
      <c r="J84" s="32">
        <f>IF(H84="","",IF(INDEX(sec_class,MATCH(D84,sec_code,0))&lt;&gt;"",INDEX(sec_class,MATCH(D84,sec_code,0)),IF(H84&lt;p_light,"L",IF(H84&lt;p_heavy,"M","H"))))</f>
        <v/>
      </c>
      <c r="K84" s="22" t="n"/>
      <c r="L84" s="32">
        <f>IF(K84&lt;&gt;"",K84,J84)</f>
        <v/>
      </c>
      <c r="M84" s="22" t="n"/>
    </row>
    <row r="85">
      <c r="A85" s="22" t="n"/>
      <c r="B85" s="22" t="n"/>
      <c r="C85" s="22" t="n"/>
      <c r="D85" s="22" t="n"/>
      <c r="E85" s="25" t="n"/>
      <c r="F85" s="25" t="n"/>
      <c r="G85" s="29" t="n"/>
      <c r="H85" s="30">
        <f>IF(D85="","",IFERROR(INDEX(sec_kgm,MATCH(D85,sec_code,0)),""))</f>
        <v/>
      </c>
      <c r="I85" s="31">
        <f>IF(H85="","",IF(INDEX(sec_class,MATCH(D85,sec_code,0))="PL",E85*F85*H85*VALUE(MID(D85,FIND(" - ",D85)+3,10))*G85,E85*H85*G85))</f>
        <v/>
      </c>
      <c r="J85" s="32">
        <f>IF(H85="","",IF(INDEX(sec_class,MATCH(D85,sec_code,0))&lt;&gt;"",INDEX(sec_class,MATCH(D85,sec_code,0)),IF(H85&lt;p_light,"L",IF(H85&lt;p_heavy,"M","H"))))</f>
        <v/>
      </c>
      <c r="K85" s="22" t="n"/>
      <c r="L85" s="32">
        <f>IF(K85&lt;&gt;"",K85,J85)</f>
        <v/>
      </c>
      <c r="M85" s="22" t="n"/>
    </row>
    <row r="86">
      <c r="A86" s="22" t="n"/>
      <c r="B86" s="22" t="n"/>
      <c r="C86" s="22" t="n"/>
      <c r="D86" s="22" t="n"/>
      <c r="E86" s="25" t="n"/>
      <c r="F86" s="25" t="n"/>
      <c r="G86" s="29" t="n"/>
      <c r="H86" s="30">
        <f>IF(D86="","",IFERROR(INDEX(sec_kgm,MATCH(D86,sec_code,0)),""))</f>
        <v/>
      </c>
      <c r="I86" s="31">
        <f>IF(H86="","",IF(INDEX(sec_class,MATCH(D86,sec_code,0))="PL",E86*F86*H86*VALUE(MID(D86,FIND(" - ",D86)+3,10))*G86,E86*H86*G86))</f>
        <v/>
      </c>
      <c r="J86" s="32">
        <f>IF(H86="","",IF(INDEX(sec_class,MATCH(D86,sec_code,0))&lt;&gt;"",INDEX(sec_class,MATCH(D86,sec_code,0)),IF(H86&lt;p_light,"L",IF(H86&lt;p_heavy,"M","H"))))</f>
        <v/>
      </c>
      <c r="K86" s="22" t="n"/>
      <c r="L86" s="32">
        <f>IF(K86&lt;&gt;"",K86,J86)</f>
        <v/>
      </c>
      <c r="M86" s="22" t="n"/>
    </row>
    <row r="87">
      <c r="A87" s="22" t="n"/>
      <c r="B87" s="22" t="n"/>
      <c r="C87" s="22" t="n"/>
      <c r="D87" s="22" t="n"/>
      <c r="E87" s="25" t="n"/>
      <c r="F87" s="25" t="n"/>
      <c r="G87" s="29" t="n"/>
      <c r="H87" s="30">
        <f>IF(D87="","",IFERROR(INDEX(sec_kgm,MATCH(D87,sec_code,0)),""))</f>
        <v/>
      </c>
      <c r="I87" s="31">
        <f>IF(H87="","",IF(INDEX(sec_class,MATCH(D87,sec_code,0))="PL",E87*F87*H87*VALUE(MID(D87,FIND(" - ",D87)+3,10))*G87,E87*H87*G87))</f>
        <v/>
      </c>
      <c r="J87" s="32">
        <f>IF(H87="","",IF(INDEX(sec_class,MATCH(D87,sec_code,0))&lt;&gt;"",INDEX(sec_class,MATCH(D87,sec_code,0)),IF(H87&lt;p_light,"L",IF(H87&lt;p_heavy,"M","H"))))</f>
        <v/>
      </c>
      <c r="K87" s="22" t="n"/>
      <c r="L87" s="32">
        <f>IF(K87&lt;&gt;"",K87,J87)</f>
        <v/>
      </c>
      <c r="M87" s="22" t="n"/>
    </row>
    <row r="88">
      <c r="A88" s="22" t="n"/>
      <c r="B88" s="22" t="n"/>
      <c r="C88" s="22" t="n"/>
      <c r="D88" s="22" t="n"/>
      <c r="E88" s="25" t="n"/>
      <c r="F88" s="25" t="n"/>
      <c r="G88" s="29" t="n"/>
      <c r="H88" s="30">
        <f>IF(D88="","",IFERROR(INDEX(sec_kgm,MATCH(D88,sec_code,0)),""))</f>
        <v/>
      </c>
      <c r="I88" s="31">
        <f>IF(H88="","",IF(INDEX(sec_class,MATCH(D88,sec_code,0))="PL",E88*F88*H88*VALUE(MID(D88,FIND(" - ",D88)+3,10))*G88,E88*H88*G88))</f>
        <v/>
      </c>
      <c r="J88" s="32">
        <f>IF(H88="","",IF(INDEX(sec_class,MATCH(D88,sec_code,0))&lt;&gt;"",INDEX(sec_class,MATCH(D88,sec_code,0)),IF(H88&lt;p_light,"L",IF(H88&lt;p_heavy,"M","H"))))</f>
        <v/>
      </c>
      <c r="K88" s="22" t="n"/>
      <c r="L88" s="32">
        <f>IF(K88&lt;&gt;"",K88,J88)</f>
        <v/>
      </c>
      <c r="M88" s="22" t="n"/>
    </row>
    <row r="89">
      <c r="A89" s="22" t="n"/>
      <c r="B89" s="22" t="n"/>
      <c r="C89" s="22" t="n"/>
      <c r="D89" s="22" t="n"/>
      <c r="E89" s="25" t="n"/>
      <c r="F89" s="25" t="n"/>
      <c r="G89" s="29" t="n"/>
      <c r="H89" s="30">
        <f>IF(D89="","",IFERROR(INDEX(sec_kgm,MATCH(D89,sec_code,0)),""))</f>
        <v/>
      </c>
      <c r="I89" s="31">
        <f>IF(H89="","",IF(INDEX(sec_class,MATCH(D89,sec_code,0))="PL",E89*F89*H89*VALUE(MID(D89,FIND(" - ",D89)+3,10))*G89,E89*H89*G89))</f>
        <v/>
      </c>
      <c r="J89" s="32">
        <f>IF(H89="","",IF(INDEX(sec_class,MATCH(D89,sec_code,0))&lt;&gt;"",INDEX(sec_class,MATCH(D89,sec_code,0)),IF(H89&lt;p_light,"L",IF(H89&lt;p_heavy,"M","H"))))</f>
        <v/>
      </c>
      <c r="K89" s="22" t="n"/>
      <c r="L89" s="32">
        <f>IF(K89&lt;&gt;"",K89,J89)</f>
        <v/>
      </c>
      <c r="M89" s="22" t="n"/>
    </row>
    <row r="90">
      <c r="A90" s="22" t="n"/>
      <c r="B90" s="22" t="n"/>
      <c r="C90" s="22" t="n"/>
      <c r="D90" s="22" t="n"/>
      <c r="E90" s="25" t="n"/>
      <c r="F90" s="25" t="n"/>
      <c r="G90" s="29" t="n"/>
      <c r="H90" s="30">
        <f>IF(D90="","",IFERROR(INDEX(sec_kgm,MATCH(D90,sec_code,0)),""))</f>
        <v/>
      </c>
      <c r="I90" s="31">
        <f>IF(H90="","",IF(INDEX(sec_class,MATCH(D90,sec_code,0))="PL",E90*F90*H90*VALUE(MID(D90,FIND(" - ",D90)+3,10))*G90,E90*H90*G90))</f>
        <v/>
      </c>
      <c r="J90" s="32">
        <f>IF(H90="","",IF(INDEX(sec_class,MATCH(D90,sec_code,0))&lt;&gt;"",INDEX(sec_class,MATCH(D90,sec_code,0)),IF(H90&lt;p_light,"L",IF(H90&lt;p_heavy,"M","H"))))</f>
        <v/>
      </c>
      <c r="K90" s="22" t="n"/>
      <c r="L90" s="32">
        <f>IF(K90&lt;&gt;"",K90,J90)</f>
        <v/>
      </c>
      <c r="M90" s="22" t="n"/>
    </row>
    <row r="91">
      <c r="A91" s="22" t="n"/>
      <c r="B91" s="22" t="n"/>
      <c r="C91" s="22" t="n"/>
      <c r="D91" s="22" t="n"/>
      <c r="E91" s="25" t="n"/>
      <c r="F91" s="25" t="n"/>
      <c r="G91" s="29" t="n"/>
      <c r="H91" s="30">
        <f>IF(D91="","",IFERROR(INDEX(sec_kgm,MATCH(D91,sec_code,0)),""))</f>
        <v/>
      </c>
      <c r="I91" s="31">
        <f>IF(H91="","",IF(INDEX(sec_class,MATCH(D91,sec_code,0))="PL",E91*F91*H91*VALUE(MID(D91,FIND(" - ",D91)+3,10))*G91,E91*H91*G91))</f>
        <v/>
      </c>
      <c r="J91" s="32">
        <f>IF(H91="","",IF(INDEX(sec_class,MATCH(D91,sec_code,0))&lt;&gt;"",INDEX(sec_class,MATCH(D91,sec_code,0)),IF(H91&lt;p_light,"L",IF(H91&lt;p_heavy,"M","H"))))</f>
        <v/>
      </c>
      <c r="K91" s="22" t="n"/>
      <c r="L91" s="32">
        <f>IF(K91&lt;&gt;"",K91,J91)</f>
        <v/>
      </c>
      <c r="M91" s="22" t="n"/>
    </row>
    <row r="92">
      <c r="A92" s="22" t="n"/>
      <c r="B92" s="22" t="n"/>
      <c r="C92" s="22" t="n"/>
      <c r="D92" s="22" t="n"/>
      <c r="E92" s="25" t="n"/>
      <c r="F92" s="25" t="n"/>
      <c r="G92" s="29" t="n"/>
      <c r="H92" s="30">
        <f>IF(D92="","",IFERROR(INDEX(sec_kgm,MATCH(D92,sec_code,0)),""))</f>
        <v/>
      </c>
      <c r="I92" s="31">
        <f>IF(H92="","",IF(INDEX(sec_class,MATCH(D92,sec_code,0))="PL",E92*F92*H92*VALUE(MID(D92,FIND(" - ",D92)+3,10))*G92,E92*H92*G92))</f>
        <v/>
      </c>
      <c r="J92" s="32">
        <f>IF(H92="","",IF(INDEX(sec_class,MATCH(D92,sec_code,0))&lt;&gt;"",INDEX(sec_class,MATCH(D92,sec_code,0)),IF(H92&lt;p_light,"L",IF(H92&lt;p_heavy,"M","H"))))</f>
        <v/>
      </c>
      <c r="K92" s="22" t="n"/>
      <c r="L92" s="32">
        <f>IF(K92&lt;&gt;"",K92,J92)</f>
        <v/>
      </c>
      <c r="M92" s="22" t="n"/>
    </row>
    <row r="93">
      <c r="A93" s="22" t="n"/>
      <c r="B93" s="22" t="n"/>
      <c r="C93" s="22" t="n"/>
      <c r="D93" s="22" t="n"/>
      <c r="E93" s="25" t="n"/>
      <c r="F93" s="25" t="n"/>
      <c r="G93" s="29" t="n"/>
      <c r="H93" s="30">
        <f>IF(D93="","",IFERROR(INDEX(sec_kgm,MATCH(D93,sec_code,0)),""))</f>
        <v/>
      </c>
      <c r="I93" s="31">
        <f>IF(H93="","",IF(INDEX(sec_class,MATCH(D93,sec_code,0))="PL",E93*F93*H93*VALUE(MID(D93,FIND(" - ",D93)+3,10))*G93,E93*H93*G93))</f>
        <v/>
      </c>
      <c r="J93" s="32">
        <f>IF(H93="","",IF(INDEX(sec_class,MATCH(D93,sec_code,0))&lt;&gt;"",INDEX(sec_class,MATCH(D93,sec_code,0)),IF(H93&lt;p_light,"L",IF(H93&lt;p_heavy,"M","H"))))</f>
        <v/>
      </c>
      <c r="K93" s="22" t="n"/>
      <c r="L93" s="32">
        <f>IF(K93&lt;&gt;"",K93,J93)</f>
        <v/>
      </c>
      <c r="M93" s="22" t="n"/>
    </row>
    <row r="94">
      <c r="A94" s="22" t="n"/>
      <c r="B94" s="22" t="n"/>
      <c r="C94" s="22" t="n"/>
      <c r="D94" s="22" t="n"/>
      <c r="E94" s="25" t="n"/>
      <c r="F94" s="25" t="n"/>
      <c r="G94" s="29" t="n"/>
      <c r="H94" s="30">
        <f>IF(D94="","",IFERROR(INDEX(sec_kgm,MATCH(D94,sec_code,0)),""))</f>
        <v/>
      </c>
      <c r="I94" s="31">
        <f>IF(H94="","",IF(INDEX(sec_class,MATCH(D94,sec_code,0))="PL",E94*F94*H94*VALUE(MID(D94,FIND(" - ",D94)+3,10))*G94,E94*H94*G94))</f>
        <v/>
      </c>
      <c r="J94" s="32">
        <f>IF(H94="","",IF(INDEX(sec_class,MATCH(D94,sec_code,0))&lt;&gt;"",INDEX(sec_class,MATCH(D94,sec_code,0)),IF(H94&lt;p_light,"L",IF(H94&lt;p_heavy,"M","H"))))</f>
        <v/>
      </c>
      <c r="K94" s="22" t="n"/>
      <c r="L94" s="32">
        <f>IF(K94&lt;&gt;"",K94,J94)</f>
        <v/>
      </c>
      <c r="M94" s="22" t="n"/>
    </row>
    <row r="95">
      <c r="A95" s="22" t="n"/>
      <c r="B95" s="22" t="n"/>
      <c r="C95" s="22" t="n"/>
      <c r="D95" s="22" t="n"/>
      <c r="E95" s="25" t="n"/>
      <c r="F95" s="25" t="n"/>
      <c r="G95" s="29" t="n"/>
      <c r="H95" s="30">
        <f>IF(D95="","",IFERROR(INDEX(sec_kgm,MATCH(D95,sec_code,0)),""))</f>
        <v/>
      </c>
      <c r="I95" s="31">
        <f>IF(H95="","",IF(INDEX(sec_class,MATCH(D95,sec_code,0))="PL",E95*F95*H95*VALUE(MID(D95,FIND(" - ",D95)+3,10))*G95,E95*H95*G95))</f>
        <v/>
      </c>
      <c r="J95" s="32">
        <f>IF(H95="","",IF(INDEX(sec_class,MATCH(D95,sec_code,0))&lt;&gt;"",INDEX(sec_class,MATCH(D95,sec_code,0)),IF(H95&lt;p_light,"L",IF(H95&lt;p_heavy,"M","H"))))</f>
        <v/>
      </c>
      <c r="K95" s="22" t="n"/>
      <c r="L95" s="32">
        <f>IF(K95&lt;&gt;"",K95,J95)</f>
        <v/>
      </c>
      <c r="M95" s="22" t="n"/>
    </row>
    <row r="96">
      <c r="A96" s="22" t="n"/>
      <c r="B96" s="22" t="n"/>
      <c r="C96" s="22" t="n"/>
      <c r="D96" s="22" t="n"/>
      <c r="E96" s="25" t="n"/>
      <c r="F96" s="25" t="n"/>
      <c r="G96" s="29" t="n"/>
      <c r="H96" s="30">
        <f>IF(D96="","",IFERROR(INDEX(sec_kgm,MATCH(D96,sec_code,0)),""))</f>
        <v/>
      </c>
      <c r="I96" s="31">
        <f>IF(H96="","",IF(INDEX(sec_class,MATCH(D96,sec_code,0))="PL",E96*F96*H96*VALUE(MID(D96,FIND(" - ",D96)+3,10))*G96,E96*H96*G96))</f>
        <v/>
      </c>
      <c r="J96" s="32">
        <f>IF(H96="","",IF(INDEX(sec_class,MATCH(D96,sec_code,0))&lt;&gt;"",INDEX(sec_class,MATCH(D96,sec_code,0)),IF(H96&lt;p_light,"L",IF(H96&lt;p_heavy,"M","H"))))</f>
        <v/>
      </c>
      <c r="K96" s="22" t="n"/>
      <c r="L96" s="32">
        <f>IF(K96&lt;&gt;"",K96,J96)</f>
        <v/>
      </c>
      <c r="M96" s="22" t="n"/>
    </row>
    <row r="97">
      <c r="A97" s="22" t="n"/>
      <c r="B97" s="22" t="n"/>
      <c r="C97" s="22" t="n"/>
      <c r="D97" s="22" t="n"/>
      <c r="E97" s="25" t="n"/>
      <c r="F97" s="25" t="n"/>
      <c r="G97" s="29" t="n"/>
      <c r="H97" s="30">
        <f>IF(D97="","",IFERROR(INDEX(sec_kgm,MATCH(D97,sec_code,0)),""))</f>
        <v/>
      </c>
      <c r="I97" s="31">
        <f>IF(H97="","",IF(INDEX(sec_class,MATCH(D97,sec_code,0))="PL",E97*F97*H97*VALUE(MID(D97,FIND(" - ",D97)+3,10))*G97,E97*H97*G97))</f>
        <v/>
      </c>
      <c r="J97" s="32">
        <f>IF(H97="","",IF(INDEX(sec_class,MATCH(D97,sec_code,0))&lt;&gt;"",INDEX(sec_class,MATCH(D97,sec_code,0)),IF(H97&lt;p_light,"L",IF(H97&lt;p_heavy,"M","H"))))</f>
        <v/>
      </c>
      <c r="K97" s="22" t="n"/>
      <c r="L97" s="32">
        <f>IF(K97&lt;&gt;"",K97,J97)</f>
        <v/>
      </c>
      <c r="M97" s="22" t="n"/>
    </row>
    <row r="98">
      <c r="A98" s="22" t="n"/>
      <c r="B98" s="22" t="n"/>
      <c r="C98" s="22" t="n"/>
      <c r="D98" s="22" t="n"/>
      <c r="E98" s="25" t="n"/>
      <c r="F98" s="25" t="n"/>
      <c r="G98" s="29" t="n"/>
      <c r="H98" s="30">
        <f>IF(D98="","",IFERROR(INDEX(sec_kgm,MATCH(D98,sec_code,0)),""))</f>
        <v/>
      </c>
      <c r="I98" s="31">
        <f>IF(H98="","",IF(INDEX(sec_class,MATCH(D98,sec_code,0))="PL",E98*F98*H98*VALUE(MID(D98,FIND(" - ",D98)+3,10))*G98,E98*H98*G98))</f>
        <v/>
      </c>
      <c r="J98" s="32">
        <f>IF(H98="","",IF(INDEX(sec_class,MATCH(D98,sec_code,0))&lt;&gt;"",INDEX(sec_class,MATCH(D98,sec_code,0)),IF(H98&lt;p_light,"L",IF(H98&lt;p_heavy,"M","H"))))</f>
        <v/>
      </c>
      <c r="K98" s="22" t="n"/>
      <c r="L98" s="32">
        <f>IF(K98&lt;&gt;"",K98,J98)</f>
        <v/>
      </c>
      <c r="M98" s="22" t="n"/>
    </row>
    <row r="99">
      <c r="A99" s="22" t="n"/>
      <c r="B99" s="22" t="n"/>
      <c r="C99" s="22" t="n"/>
      <c r="D99" s="22" t="n"/>
      <c r="E99" s="25" t="n"/>
      <c r="F99" s="25" t="n"/>
      <c r="G99" s="29" t="n"/>
      <c r="H99" s="30">
        <f>IF(D99="","",IFERROR(INDEX(sec_kgm,MATCH(D99,sec_code,0)),""))</f>
        <v/>
      </c>
      <c r="I99" s="31">
        <f>IF(H99="","",IF(INDEX(sec_class,MATCH(D99,sec_code,0))="PL",E99*F99*H99*VALUE(MID(D99,FIND(" - ",D99)+3,10))*G99,E99*H99*G99))</f>
        <v/>
      </c>
      <c r="J99" s="32">
        <f>IF(H99="","",IF(INDEX(sec_class,MATCH(D99,sec_code,0))&lt;&gt;"",INDEX(sec_class,MATCH(D99,sec_code,0)),IF(H99&lt;p_light,"L",IF(H99&lt;p_heavy,"M","H"))))</f>
        <v/>
      </c>
      <c r="K99" s="22" t="n"/>
      <c r="L99" s="32">
        <f>IF(K99&lt;&gt;"",K99,J99)</f>
        <v/>
      </c>
      <c r="M99" s="22" t="n"/>
    </row>
    <row r="100">
      <c r="A100" s="22" t="n"/>
      <c r="B100" s="22" t="n"/>
      <c r="C100" s="22" t="n"/>
      <c r="D100" s="22" t="n"/>
      <c r="E100" s="25" t="n"/>
      <c r="F100" s="25" t="n"/>
      <c r="G100" s="29" t="n"/>
      <c r="H100" s="30">
        <f>IF(D100="","",IFERROR(INDEX(sec_kgm,MATCH(D100,sec_code,0)),""))</f>
        <v/>
      </c>
      <c r="I100" s="31">
        <f>IF(H100="","",IF(INDEX(sec_class,MATCH(D100,sec_code,0))="PL",E100*F100*H100*VALUE(MID(D100,FIND(" - ",D100)+3,10))*G100,E100*H100*G100))</f>
        <v/>
      </c>
      <c r="J100" s="32">
        <f>IF(H100="","",IF(INDEX(sec_class,MATCH(D100,sec_code,0))&lt;&gt;"",INDEX(sec_class,MATCH(D100,sec_code,0)),IF(H100&lt;p_light,"L",IF(H100&lt;p_heavy,"M","H"))))</f>
        <v/>
      </c>
      <c r="K100" s="22" t="n"/>
      <c r="L100" s="32">
        <f>IF(K100&lt;&gt;"",K100,J100)</f>
        <v/>
      </c>
      <c r="M100" s="22" t="n"/>
    </row>
    <row r="101">
      <c r="A101" s="22" t="n"/>
      <c r="B101" s="22" t="n"/>
      <c r="C101" s="22" t="n"/>
      <c r="D101" s="22" t="n"/>
      <c r="E101" s="25" t="n"/>
      <c r="F101" s="25" t="n"/>
      <c r="G101" s="29" t="n"/>
      <c r="H101" s="30">
        <f>IF(D101="","",IFERROR(INDEX(sec_kgm,MATCH(D101,sec_code,0)),""))</f>
        <v/>
      </c>
      <c r="I101" s="31">
        <f>IF(H101="","",IF(INDEX(sec_class,MATCH(D101,sec_code,0))="PL",E101*F101*H101*VALUE(MID(D101,FIND(" - ",D101)+3,10))*G101,E101*H101*G101))</f>
        <v/>
      </c>
      <c r="J101" s="32">
        <f>IF(H101="","",IF(INDEX(sec_class,MATCH(D101,sec_code,0))&lt;&gt;"",INDEX(sec_class,MATCH(D101,sec_code,0)),IF(H101&lt;p_light,"L",IF(H101&lt;p_heavy,"M","H"))))</f>
        <v/>
      </c>
      <c r="K101" s="22" t="n"/>
      <c r="L101" s="32">
        <f>IF(K101&lt;&gt;"",K101,J101)</f>
        <v/>
      </c>
      <c r="M101" s="22" t="n"/>
    </row>
    <row r="102">
      <c r="A102" s="22" t="n"/>
      <c r="B102" s="22" t="n"/>
      <c r="C102" s="22" t="n"/>
      <c r="D102" s="22" t="n"/>
      <c r="E102" s="25" t="n"/>
      <c r="F102" s="25" t="n"/>
      <c r="G102" s="29" t="n"/>
      <c r="H102" s="30">
        <f>IF(D102="","",IFERROR(INDEX(sec_kgm,MATCH(D102,sec_code,0)),""))</f>
        <v/>
      </c>
      <c r="I102" s="31">
        <f>IF(H102="","",IF(INDEX(sec_class,MATCH(D102,sec_code,0))="PL",E102*F102*H102*VALUE(MID(D102,FIND(" - ",D102)+3,10))*G102,E102*H102*G102))</f>
        <v/>
      </c>
      <c r="J102" s="32">
        <f>IF(H102="","",IF(INDEX(sec_class,MATCH(D102,sec_code,0))&lt;&gt;"",INDEX(sec_class,MATCH(D102,sec_code,0)),IF(H102&lt;p_light,"L",IF(H102&lt;p_heavy,"M","H"))))</f>
        <v/>
      </c>
      <c r="K102" s="22" t="n"/>
      <c r="L102" s="32">
        <f>IF(K102&lt;&gt;"",K102,J102)</f>
        <v/>
      </c>
      <c r="M102" s="22" t="n"/>
    </row>
    <row r="103">
      <c r="A103" s="22" t="n"/>
      <c r="B103" s="22" t="n"/>
      <c r="C103" s="22" t="n"/>
      <c r="D103" s="22" t="n"/>
      <c r="E103" s="25" t="n"/>
      <c r="F103" s="25" t="n"/>
      <c r="G103" s="29" t="n"/>
      <c r="H103" s="30">
        <f>IF(D103="","",IFERROR(INDEX(sec_kgm,MATCH(D103,sec_code,0)),""))</f>
        <v/>
      </c>
      <c r="I103" s="31">
        <f>IF(H103="","",IF(INDEX(sec_class,MATCH(D103,sec_code,0))="PL",E103*F103*H103*VALUE(MID(D103,FIND(" - ",D103)+3,10))*G103,E103*H103*G103))</f>
        <v/>
      </c>
      <c r="J103" s="32">
        <f>IF(H103="","",IF(INDEX(sec_class,MATCH(D103,sec_code,0))&lt;&gt;"",INDEX(sec_class,MATCH(D103,sec_code,0)),IF(H103&lt;p_light,"L",IF(H103&lt;p_heavy,"M","H"))))</f>
        <v/>
      </c>
      <c r="K103" s="22" t="n"/>
      <c r="L103" s="32">
        <f>IF(K103&lt;&gt;"",K103,J103)</f>
        <v/>
      </c>
      <c r="M103" s="22" t="n"/>
    </row>
    <row r="104">
      <c r="A104" s="22" t="n"/>
      <c r="B104" s="22" t="n"/>
      <c r="C104" s="22" t="n"/>
      <c r="D104" s="22" t="n"/>
      <c r="E104" s="25" t="n"/>
      <c r="F104" s="25" t="n"/>
      <c r="G104" s="29" t="n"/>
      <c r="H104" s="30">
        <f>IF(D104="","",IFERROR(INDEX(sec_kgm,MATCH(D104,sec_code,0)),""))</f>
        <v/>
      </c>
      <c r="I104" s="31">
        <f>IF(H104="","",IF(INDEX(sec_class,MATCH(D104,sec_code,0))="PL",E104*F104*H104*VALUE(MID(D104,FIND(" - ",D104)+3,10))*G104,E104*H104*G104))</f>
        <v/>
      </c>
      <c r="J104" s="32">
        <f>IF(H104="","",IF(INDEX(sec_class,MATCH(D104,sec_code,0))&lt;&gt;"",INDEX(sec_class,MATCH(D104,sec_code,0)),IF(H104&lt;p_light,"L",IF(H104&lt;p_heavy,"M","H"))))</f>
        <v/>
      </c>
      <c r="K104" s="22" t="n"/>
      <c r="L104" s="32">
        <f>IF(K104&lt;&gt;"",K104,J104)</f>
        <v/>
      </c>
      <c r="M104" s="22" t="n"/>
    </row>
    <row r="105">
      <c r="A105" s="22" t="n"/>
      <c r="B105" s="22" t="n"/>
      <c r="C105" s="22" t="n"/>
      <c r="D105" s="22" t="n"/>
      <c r="E105" s="25" t="n"/>
      <c r="F105" s="25" t="n"/>
      <c r="G105" s="29" t="n"/>
      <c r="H105" s="30">
        <f>IF(D105="","",IFERROR(INDEX(sec_kgm,MATCH(D105,sec_code,0)),""))</f>
        <v/>
      </c>
      <c r="I105" s="31">
        <f>IF(H105="","",IF(INDEX(sec_class,MATCH(D105,sec_code,0))="PL",E105*F105*H105*VALUE(MID(D105,FIND(" - ",D105)+3,10))*G105,E105*H105*G105))</f>
        <v/>
      </c>
      <c r="J105" s="32">
        <f>IF(H105="","",IF(INDEX(sec_class,MATCH(D105,sec_code,0))&lt;&gt;"",INDEX(sec_class,MATCH(D105,sec_code,0)),IF(H105&lt;p_light,"L",IF(H105&lt;p_heavy,"M","H"))))</f>
        <v/>
      </c>
      <c r="K105" s="22" t="n"/>
      <c r="L105" s="32">
        <f>IF(K105&lt;&gt;"",K105,J105)</f>
        <v/>
      </c>
      <c r="M105" s="22" t="n"/>
    </row>
    <row r="106">
      <c r="A106" s="22" t="n"/>
      <c r="B106" s="22" t="n"/>
      <c r="C106" s="22" t="n"/>
      <c r="D106" s="22" t="n"/>
      <c r="E106" s="25" t="n"/>
      <c r="F106" s="25" t="n"/>
      <c r="G106" s="29" t="n"/>
      <c r="H106" s="30">
        <f>IF(D106="","",IFERROR(INDEX(sec_kgm,MATCH(D106,sec_code,0)),""))</f>
        <v/>
      </c>
      <c r="I106" s="31">
        <f>IF(H106="","",IF(INDEX(sec_class,MATCH(D106,sec_code,0))="PL",E106*F106*H106*VALUE(MID(D106,FIND(" - ",D106)+3,10))*G106,E106*H106*G106))</f>
        <v/>
      </c>
      <c r="J106" s="32">
        <f>IF(H106="","",IF(INDEX(sec_class,MATCH(D106,sec_code,0))&lt;&gt;"",INDEX(sec_class,MATCH(D106,sec_code,0)),IF(H106&lt;p_light,"L",IF(H106&lt;p_heavy,"M","H"))))</f>
        <v/>
      </c>
      <c r="K106" s="22" t="n"/>
      <c r="L106" s="32">
        <f>IF(K106&lt;&gt;"",K106,J106)</f>
        <v/>
      </c>
      <c r="M106" s="22" t="n"/>
    </row>
    <row r="107">
      <c r="A107" s="22" t="n"/>
      <c r="B107" s="22" t="n"/>
      <c r="C107" s="22" t="n"/>
      <c r="D107" s="22" t="n"/>
      <c r="E107" s="25" t="n"/>
      <c r="F107" s="25" t="n"/>
      <c r="G107" s="29" t="n"/>
      <c r="H107" s="30">
        <f>IF(D107="","",IFERROR(INDEX(sec_kgm,MATCH(D107,sec_code,0)),""))</f>
        <v/>
      </c>
      <c r="I107" s="31">
        <f>IF(H107="","",IF(INDEX(sec_class,MATCH(D107,sec_code,0))="PL",E107*F107*H107*VALUE(MID(D107,FIND(" - ",D107)+3,10))*G107,E107*H107*G107))</f>
        <v/>
      </c>
      <c r="J107" s="32">
        <f>IF(H107="","",IF(INDEX(sec_class,MATCH(D107,sec_code,0))&lt;&gt;"",INDEX(sec_class,MATCH(D107,sec_code,0)),IF(H107&lt;p_light,"L",IF(H107&lt;p_heavy,"M","H"))))</f>
        <v/>
      </c>
      <c r="K107" s="22" t="n"/>
      <c r="L107" s="32">
        <f>IF(K107&lt;&gt;"",K107,J107)</f>
        <v/>
      </c>
      <c r="M107" s="22" t="n"/>
    </row>
    <row r="108">
      <c r="A108" s="22" t="n"/>
      <c r="B108" s="22" t="n"/>
      <c r="C108" s="22" t="n"/>
      <c r="D108" s="22" t="n"/>
      <c r="E108" s="25" t="n"/>
      <c r="F108" s="25" t="n"/>
      <c r="G108" s="29" t="n"/>
      <c r="H108" s="30">
        <f>IF(D108="","",IFERROR(INDEX(sec_kgm,MATCH(D108,sec_code,0)),""))</f>
        <v/>
      </c>
      <c r="I108" s="31">
        <f>IF(H108="","",IF(INDEX(sec_class,MATCH(D108,sec_code,0))="PL",E108*F108*H108*VALUE(MID(D108,FIND(" - ",D108)+3,10))*G108,E108*H108*G108))</f>
        <v/>
      </c>
      <c r="J108" s="32">
        <f>IF(H108="","",IF(INDEX(sec_class,MATCH(D108,sec_code,0))&lt;&gt;"",INDEX(sec_class,MATCH(D108,sec_code,0)),IF(H108&lt;p_light,"L",IF(H108&lt;p_heavy,"M","H"))))</f>
        <v/>
      </c>
      <c r="K108" s="22" t="n"/>
      <c r="L108" s="32">
        <f>IF(K108&lt;&gt;"",K108,J108)</f>
        <v/>
      </c>
      <c r="M108" s="22" t="n"/>
    </row>
    <row r="109">
      <c r="A109" s="22" t="n"/>
      <c r="B109" s="22" t="n"/>
      <c r="C109" s="22" t="n"/>
      <c r="D109" s="22" t="n"/>
      <c r="E109" s="25" t="n"/>
      <c r="F109" s="25" t="n"/>
      <c r="G109" s="29" t="n"/>
      <c r="H109" s="30">
        <f>IF(D109="","",IFERROR(INDEX(sec_kgm,MATCH(D109,sec_code,0)),""))</f>
        <v/>
      </c>
      <c r="I109" s="31">
        <f>IF(H109="","",IF(INDEX(sec_class,MATCH(D109,sec_code,0))="PL",E109*F109*H109*VALUE(MID(D109,FIND(" - ",D109)+3,10))*G109,E109*H109*G109))</f>
        <v/>
      </c>
      <c r="J109" s="32">
        <f>IF(H109="","",IF(INDEX(sec_class,MATCH(D109,sec_code,0))&lt;&gt;"",INDEX(sec_class,MATCH(D109,sec_code,0)),IF(H109&lt;p_light,"L",IF(H109&lt;p_heavy,"M","H"))))</f>
        <v/>
      </c>
      <c r="K109" s="22" t="n"/>
      <c r="L109" s="32">
        <f>IF(K109&lt;&gt;"",K109,J109)</f>
        <v/>
      </c>
      <c r="M109" s="22" t="n"/>
    </row>
    <row r="110">
      <c r="A110" s="22" t="n"/>
      <c r="B110" s="22" t="n"/>
      <c r="C110" s="22" t="n"/>
      <c r="D110" s="22" t="n"/>
      <c r="E110" s="25" t="n"/>
      <c r="F110" s="25" t="n"/>
      <c r="G110" s="29" t="n"/>
      <c r="H110" s="30">
        <f>IF(D110="","",IFERROR(INDEX(sec_kgm,MATCH(D110,sec_code,0)),""))</f>
        <v/>
      </c>
      <c r="I110" s="31">
        <f>IF(H110="","",IF(INDEX(sec_class,MATCH(D110,sec_code,0))="PL",E110*F110*H110*VALUE(MID(D110,FIND(" - ",D110)+3,10))*G110,E110*H110*G110))</f>
        <v/>
      </c>
      <c r="J110" s="32">
        <f>IF(H110="","",IF(INDEX(sec_class,MATCH(D110,sec_code,0))&lt;&gt;"",INDEX(sec_class,MATCH(D110,sec_code,0)),IF(H110&lt;p_light,"L",IF(H110&lt;p_heavy,"M","H"))))</f>
        <v/>
      </c>
      <c r="K110" s="22" t="n"/>
      <c r="L110" s="32">
        <f>IF(K110&lt;&gt;"",K110,J110)</f>
        <v/>
      </c>
      <c r="M110" s="22" t="n"/>
    </row>
    <row r="111">
      <c r="A111" s="22" t="n"/>
      <c r="B111" s="22" t="n"/>
      <c r="C111" s="22" t="n"/>
      <c r="D111" s="22" t="n"/>
      <c r="E111" s="25" t="n"/>
      <c r="F111" s="25" t="n"/>
      <c r="G111" s="29" t="n"/>
      <c r="H111" s="30">
        <f>IF(D111="","",IFERROR(INDEX(sec_kgm,MATCH(D111,sec_code,0)),""))</f>
        <v/>
      </c>
      <c r="I111" s="31">
        <f>IF(H111="","",IF(INDEX(sec_class,MATCH(D111,sec_code,0))="PL",E111*F111*H111*VALUE(MID(D111,FIND(" - ",D111)+3,10))*G111,E111*H111*G111))</f>
        <v/>
      </c>
      <c r="J111" s="32">
        <f>IF(H111="","",IF(INDEX(sec_class,MATCH(D111,sec_code,0))&lt;&gt;"",INDEX(sec_class,MATCH(D111,sec_code,0)),IF(H111&lt;p_light,"L",IF(H111&lt;p_heavy,"M","H"))))</f>
        <v/>
      </c>
      <c r="K111" s="22" t="n"/>
      <c r="L111" s="32">
        <f>IF(K111&lt;&gt;"",K111,J111)</f>
        <v/>
      </c>
      <c r="M111" s="22" t="n"/>
    </row>
    <row r="112">
      <c r="A112" s="22" t="n"/>
      <c r="B112" s="22" t="n"/>
      <c r="C112" s="22" t="n"/>
      <c r="D112" s="22" t="n"/>
      <c r="E112" s="25" t="n"/>
      <c r="F112" s="25" t="n"/>
      <c r="G112" s="29" t="n"/>
      <c r="H112" s="30">
        <f>IF(D112="","",IFERROR(INDEX(sec_kgm,MATCH(D112,sec_code,0)),""))</f>
        <v/>
      </c>
      <c r="I112" s="31">
        <f>IF(H112="","",IF(INDEX(sec_class,MATCH(D112,sec_code,0))="PL",E112*F112*H112*VALUE(MID(D112,FIND(" - ",D112)+3,10))*G112,E112*H112*G112))</f>
        <v/>
      </c>
      <c r="J112" s="32">
        <f>IF(H112="","",IF(INDEX(sec_class,MATCH(D112,sec_code,0))&lt;&gt;"",INDEX(sec_class,MATCH(D112,sec_code,0)),IF(H112&lt;p_light,"L",IF(H112&lt;p_heavy,"M","H"))))</f>
        <v/>
      </c>
      <c r="K112" s="22" t="n"/>
      <c r="L112" s="32">
        <f>IF(K112&lt;&gt;"",K112,J112)</f>
        <v/>
      </c>
      <c r="M112" s="22" t="n"/>
    </row>
    <row r="113">
      <c r="A113" s="22" t="n"/>
      <c r="B113" s="22" t="n"/>
      <c r="C113" s="22" t="n"/>
      <c r="D113" s="22" t="n"/>
      <c r="E113" s="25" t="n"/>
      <c r="F113" s="25" t="n"/>
      <c r="G113" s="29" t="n"/>
      <c r="H113" s="30">
        <f>IF(D113="","",IFERROR(INDEX(sec_kgm,MATCH(D113,sec_code,0)),""))</f>
        <v/>
      </c>
      <c r="I113" s="31">
        <f>IF(H113="","",IF(INDEX(sec_class,MATCH(D113,sec_code,0))="PL",E113*F113*H113*VALUE(MID(D113,FIND(" - ",D113)+3,10))*G113,E113*H113*G113))</f>
        <v/>
      </c>
      <c r="J113" s="32">
        <f>IF(H113="","",IF(INDEX(sec_class,MATCH(D113,sec_code,0))&lt;&gt;"",INDEX(sec_class,MATCH(D113,sec_code,0)),IF(H113&lt;p_light,"L",IF(H113&lt;p_heavy,"M","H"))))</f>
        <v/>
      </c>
      <c r="K113" s="22" t="n"/>
      <c r="L113" s="32">
        <f>IF(K113&lt;&gt;"",K113,J113)</f>
        <v/>
      </c>
      <c r="M113" s="22" t="n"/>
    </row>
    <row r="114">
      <c r="A114" s="22" t="n"/>
      <c r="B114" s="22" t="n"/>
      <c r="C114" s="22" t="n"/>
      <c r="D114" s="22" t="n"/>
      <c r="E114" s="25" t="n"/>
      <c r="F114" s="25" t="n"/>
      <c r="G114" s="29" t="n"/>
      <c r="H114" s="30">
        <f>IF(D114="","",IFERROR(INDEX(sec_kgm,MATCH(D114,sec_code,0)),""))</f>
        <v/>
      </c>
      <c r="I114" s="31">
        <f>IF(H114="","",IF(INDEX(sec_class,MATCH(D114,sec_code,0))="PL",E114*F114*H114*VALUE(MID(D114,FIND(" - ",D114)+3,10))*G114,E114*H114*G114))</f>
        <v/>
      </c>
      <c r="J114" s="32">
        <f>IF(H114="","",IF(INDEX(sec_class,MATCH(D114,sec_code,0))&lt;&gt;"",INDEX(sec_class,MATCH(D114,sec_code,0)),IF(H114&lt;p_light,"L",IF(H114&lt;p_heavy,"M","H"))))</f>
        <v/>
      </c>
      <c r="K114" s="22" t="n"/>
      <c r="L114" s="32">
        <f>IF(K114&lt;&gt;"",K114,J114)</f>
        <v/>
      </c>
      <c r="M114" s="22" t="n"/>
    </row>
    <row r="115">
      <c r="A115" s="22" t="n"/>
      <c r="B115" s="22" t="n"/>
      <c r="C115" s="22" t="n"/>
      <c r="D115" s="22" t="n"/>
      <c r="E115" s="25" t="n"/>
      <c r="F115" s="25" t="n"/>
      <c r="G115" s="29" t="n"/>
      <c r="H115" s="30">
        <f>IF(D115="","",IFERROR(INDEX(sec_kgm,MATCH(D115,sec_code,0)),""))</f>
        <v/>
      </c>
      <c r="I115" s="31">
        <f>IF(H115="","",IF(INDEX(sec_class,MATCH(D115,sec_code,0))="PL",E115*F115*H115*VALUE(MID(D115,FIND(" - ",D115)+3,10))*G115,E115*H115*G115))</f>
        <v/>
      </c>
      <c r="J115" s="32">
        <f>IF(H115="","",IF(INDEX(sec_class,MATCH(D115,sec_code,0))&lt;&gt;"",INDEX(sec_class,MATCH(D115,sec_code,0)),IF(H115&lt;p_light,"L",IF(H115&lt;p_heavy,"M","H"))))</f>
        <v/>
      </c>
      <c r="K115" s="22" t="n"/>
      <c r="L115" s="32">
        <f>IF(K115&lt;&gt;"",K115,J115)</f>
        <v/>
      </c>
      <c r="M115" s="22" t="n"/>
    </row>
    <row r="116">
      <c r="A116" s="22" t="n"/>
      <c r="B116" s="22" t="n"/>
      <c r="C116" s="22" t="n"/>
      <c r="D116" s="22" t="n"/>
      <c r="E116" s="25" t="n"/>
      <c r="F116" s="25" t="n"/>
      <c r="G116" s="29" t="n"/>
      <c r="H116" s="30">
        <f>IF(D116="","",IFERROR(INDEX(sec_kgm,MATCH(D116,sec_code,0)),""))</f>
        <v/>
      </c>
      <c r="I116" s="31">
        <f>IF(H116="","",IF(INDEX(sec_class,MATCH(D116,sec_code,0))="PL",E116*F116*H116*VALUE(MID(D116,FIND(" - ",D116)+3,10))*G116,E116*H116*G116))</f>
        <v/>
      </c>
      <c r="J116" s="32">
        <f>IF(H116="","",IF(INDEX(sec_class,MATCH(D116,sec_code,0))&lt;&gt;"",INDEX(sec_class,MATCH(D116,sec_code,0)),IF(H116&lt;p_light,"L",IF(H116&lt;p_heavy,"M","H"))))</f>
        <v/>
      </c>
      <c r="K116" s="22" t="n"/>
      <c r="L116" s="32">
        <f>IF(K116&lt;&gt;"",K116,J116)</f>
        <v/>
      </c>
      <c r="M116" s="22" t="n"/>
    </row>
    <row r="117">
      <c r="A117" s="22" t="n"/>
      <c r="B117" s="22" t="n"/>
      <c r="C117" s="22" t="n"/>
      <c r="D117" s="22" t="n"/>
      <c r="E117" s="25" t="n"/>
      <c r="F117" s="25" t="n"/>
      <c r="G117" s="29" t="n"/>
      <c r="H117" s="30">
        <f>IF(D117="","",IFERROR(INDEX(sec_kgm,MATCH(D117,sec_code,0)),""))</f>
        <v/>
      </c>
      <c r="I117" s="31">
        <f>IF(H117="","",IF(INDEX(sec_class,MATCH(D117,sec_code,0))="PL",E117*F117*H117*VALUE(MID(D117,FIND(" - ",D117)+3,10))*G117,E117*H117*G117))</f>
        <v/>
      </c>
      <c r="J117" s="32">
        <f>IF(H117="","",IF(INDEX(sec_class,MATCH(D117,sec_code,0))&lt;&gt;"",INDEX(sec_class,MATCH(D117,sec_code,0)),IF(H117&lt;p_light,"L",IF(H117&lt;p_heavy,"M","H"))))</f>
        <v/>
      </c>
      <c r="K117" s="22" t="n"/>
      <c r="L117" s="32">
        <f>IF(K117&lt;&gt;"",K117,J117)</f>
        <v/>
      </c>
      <c r="M117" s="22" t="n"/>
    </row>
    <row r="118">
      <c r="A118" s="22" t="n"/>
      <c r="B118" s="22" t="n"/>
      <c r="C118" s="22" t="n"/>
      <c r="D118" s="22" t="n"/>
      <c r="E118" s="25" t="n"/>
      <c r="F118" s="25" t="n"/>
      <c r="G118" s="29" t="n"/>
      <c r="H118" s="30">
        <f>IF(D118="","",IFERROR(INDEX(sec_kgm,MATCH(D118,sec_code,0)),""))</f>
        <v/>
      </c>
      <c r="I118" s="31">
        <f>IF(H118="","",IF(INDEX(sec_class,MATCH(D118,sec_code,0))="PL",E118*F118*H118*VALUE(MID(D118,FIND(" - ",D118)+3,10))*G118,E118*H118*G118))</f>
        <v/>
      </c>
      <c r="J118" s="32">
        <f>IF(H118="","",IF(INDEX(sec_class,MATCH(D118,sec_code,0))&lt;&gt;"",INDEX(sec_class,MATCH(D118,sec_code,0)),IF(H118&lt;p_light,"L",IF(H118&lt;p_heavy,"M","H"))))</f>
        <v/>
      </c>
      <c r="K118" s="22" t="n"/>
      <c r="L118" s="32">
        <f>IF(K118&lt;&gt;"",K118,J118)</f>
        <v/>
      </c>
      <c r="M118" s="22" t="n"/>
    </row>
    <row r="119">
      <c r="A119" s="22" t="n"/>
      <c r="B119" s="22" t="n"/>
      <c r="C119" s="22" t="n"/>
      <c r="D119" s="22" t="n"/>
      <c r="E119" s="25" t="n"/>
      <c r="F119" s="25" t="n"/>
      <c r="G119" s="29" t="n"/>
      <c r="H119" s="30">
        <f>IF(D119="","",IFERROR(INDEX(sec_kgm,MATCH(D119,sec_code,0)),""))</f>
        <v/>
      </c>
      <c r="I119" s="31">
        <f>IF(H119="","",IF(INDEX(sec_class,MATCH(D119,sec_code,0))="PL",E119*F119*H119*VALUE(MID(D119,FIND(" - ",D119)+3,10))*G119,E119*H119*G119))</f>
        <v/>
      </c>
      <c r="J119" s="32">
        <f>IF(H119="","",IF(INDEX(sec_class,MATCH(D119,sec_code,0))&lt;&gt;"",INDEX(sec_class,MATCH(D119,sec_code,0)),IF(H119&lt;p_light,"L",IF(H119&lt;p_heavy,"M","H"))))</f>
        <v/>
      </c>
      <c r="K119" s="22" t="n"/>
      <c r="L119" s="32">
        <f>IF(K119&lt;&gt;"",K119,J119)</f>
        <v/>
      </c>
      <c r="M119" s="22" t="n"/>
    </row>
    <row r="120">
      <c r="A120" s="22" t="n"/>
      <c r="B120" s="22" t="n"/>
      <c r="C120" s="22" t="n"/>
      <c r="D120" s="22" t="n"/>
      <c r="E120" s="25" t="n"/>
      <c r="F120" s="25" t="n"/>
      <c r="G120" s="29" t="n"/>
      <c r="H120" s="30">
        <f>IF(D120="","",IFERROR(INDEX(sec_kgm,MATCH(D120,sec_code,0)),""))</f>
        <v/>
      </c>
      <c r="I120" s="31">
        <f>IF(H120="","",IF(INDEX(sec_class,MATCH(D120,sec_code,0))="PL",E120*F120*H120*VALUE(MID(D120,FIND(" - ",D120)+3,10))*G120,E120*H120*G120))</f>
        <v/>
      </c>
      <c r="J120" s="32">
        <f>IF(H120="","",IF(INDEX(sec_class,MATCH(D120,sec_code,0))&lt;&gt;"",INDEX(sec_class,MATCH(D120,sec_code,0)),IF(H120&lt;p_light,"L",IF(H120&lt;p_heavy,"M","H"))))</f>
        <v/>
      </c>
      <c r="K120" s="22" t="n"/>
      <c r="L120" s="32">
        <f>IF(K120&lt;&gt;"",K120,J120)</f>
        <v/>
      </c>
      <c r="M120" s="22" t="n"/>
    </row>
    <row r="121">
      <c r="A121" s="22" t="n"/>
      <c r="B121" s="22" t="n"/>
      <c r="C121" s="22" t="n"/>
      <c r="D121" s="22" t="n"/>
      <c r="E121" s="25" t="n"/>
      <c r="F121" s="25" t="n"/>
      <c r="G121" s="29" t="n"/>
      <c r="H121" s="30">
        <f>IF(D121="","",IFERROR(INDEX(sec_kgm,MATCH(D121,sec_code,0)),""))</f>
        <v/>
      </c>
      <c r="I121" s="31">
        <f>IF(H121="","",IF(INDEX(sec_class,MATCH(D121,sec_code,0))="PL",E121*F121*H121*VALUE(MID(D121,FIND(" - ",D121)+3,10))*G121,E121*H121*G121))</f>
        <v/>
      </c>
      <c r="J121" s="32">
        <f>IF(H121="","",IF(INDEX(sec_class,MATCH(D121,sec_code,0))&lt;&gt;"",INDEX(sec_class,MATCH(D121,sec_code,0)),IF(H121&lt;p_light,"L",IF(H121&lt;p_heavy,"M","H"))))</f>
        <v/>
      </c>
      <c r="K121" s="22" t="n"/>
      <c r="L121" s="32">
        <f>IF(K121&lt;&gt;"",K121,J121)</f>
        <v/>
      </c>
      <c r="M121" s="22" t="n"/>
    </row>
    <row r="122">
      <c r="A122" s="22" t="n"/>
      <c r="B122" s="22" t="n"/>
      <c r="C122" s="22" t="n"/>
      <c r="D122" s="22" t="n"/>
      <c r="E122" s="25" t="n"/>
      <c r="F122" s="25" t="n"/>
      <c r="G122" s="29" t="n"/>
      <c r="H122" s="30">
        <f>IF(D122="","",IFERROR(INDEX(sec_kgm,MATCH(D122,sec_code,0)),""))</f>
        <v/>
      </c>
      <c r="I122" s="31">
        <f>IF(H122="","",IF(INDEX(sec_class,MATCH(D122,sec_code,0))="PL",E122*F122*H122*VALUE(MID(D122,FIND(" - ",D122)+3,10))*G122,E122*H122*G122))</f>
        <v/>
      </c>
      <c r="J122" s="32">
        <f>IF(H122="","",IF(INDEX(sec_class,MATCH(D122,sec_code,0))&lt;&gt;"",INDEX(sec_class,MATCH(D122,sec_code,0)),IF(H122&lt;p_light,"L",IF(H122&lt;p_heavy,"M","H"))))</f>
        <v/>
      </c>
      <c r="K122" s="22" t="n"/>
      <c r="L122" s="32">
        <f>IF(K122&lt;&gt;"",K122,J122)</f>
        <v/>
      </c>
      <c r="M122" s="22" t="n"/>
    </row>
    <row r="123">
      <c r="A123" s="22" t="n"/>
      <c r="B123" s="22" t="n"/>
      <c r="C123" s="22" t="n"/>
      <c r="D123" s="22" t="n"/>
      <c r="E123" s="25" t="n"/>
      <c r="F123" s="25" t="n"/>
      <c r="G123" s="29" t="n"/>
      <c r="H123" s="30">
        <f>IF(D123="","",IFERROR(INDEX(sec_kgm,MATCH(D123,sec_code,0)),""))</f>
        <v/>
      </c>
      <c r="I123" s="31">
        <f>IF(H123="","",IF(INDEX(sec_class,MATCH(D123,sec_code,0))="PL",E123*F123*H123*VALUE(MID(D123,FIND(" - ",D123)+3,10))*G123,E123*H123*G123))</f>
        <v/>
      </c>
      <c r="J123" s="32">
        <f>IF(H123="","",IF(INDEX(sec_class,MATCH(D123,sec_code,0))&lt;&gt;"",INDEX(sec_class,MATCH(D123,sec_code,0)),IF(H123&lt;p_light,"L",IF(H123&lt;p_heavy,"M","H"))))</f>
        <v/>
      </c>
      <c r="K123" s="22" t="n"/>
      <c r="L123" s="32">
        <f>IF(K123&lt;&gt;"",K123,J123)</f>
        <v/>
      </c>
      <c r="M123" s="22" t="n"/>
    </row>
    <row r="124">
      <c r="A124" s="22" t="n"/>
      <c r="B124" s="22" t="n"/>
      <c r="C124" s="22" t="n"/>
      <c r="D124" s="22" t="n"/>
      <c r="E124" s="25" t="n"/>
      <c r="F124" s="25" t="n"/>
      <c r="G124" s="29" t="n"/>
      <c r="H124" s="30">
        <f>IF(D124="","",IFERROR(INDEX(sec_kgm,MATCH(D124,sec_code,0)),""))</f>
        <v/>
      </c>
      <c r="I124" s="31">
        <f>IF(H124="","",IF(INDEX(sec_class,MATCH(D124,sec_code,0))="PL",E124*F124*H124*VALUE(MID(D124,FIND(" - ",D124)+3,10))*G124,E124*H124*G124))</f>
        <v/>
      </c>
      <c r="J124" s="32">
        <f>IF(H124="","",IF(INDEX(sec_class,MATCH(D124,sec_code,0))&lt;&gt;"",INDEX(sec_class,MATCH(D124,sec_code,0)),IF(H124&lt;p_light,"L",IF(H124&lt;p_heavy,"M","H"))))</f>
        <v/>
      </c>
      <c r="K124" s="22" t="n"/>
      <c r="L124" s="32">
        <f>IF(K124&lt;&gt;"",K124,J124)</f>
        <v/>
      </c>
      <c r="M124" s="22" t="n"/>
    </row>
    <row r="125">
      <c r="A125" s="22" t="n"/>
      <c r="B125" s="22" t="n"/>
      <c r="C125" s="22" t="n"/>
      <c r="D125" s="22" t="n"/>
      <c r="E125" s="25" t="n"/>
      <c r="F125" s="25" t="n"/>
      <c r="G125" s="29" t="n"/>
      <c r="H125" s="30">
        <f>IF(D125="","",IFERROR(INDEX(sec_kgm,MATCH(D125,sec_code,0)),""))</f>
        <v/>
      </c>
      <c r="I125" s="31">
        <f>IF(H125="","",IF(INDEX(sec_class,MATCH(D125,sec_code,0))="PL",E125*F125*H125*VALUE(MID(D125,FIND(" - ",D125)+3,10))*G125,E125*H125*G125))</f>
        <v/>
      </c>
      <c r="J125" s="32">
        <f>IF(H125="","",IF(INDEX(sec_class,MATCH(D125,sec_code,0))&lt;&gt;"",INDEX(sec_class,MATCH(D125,sec_code,0)),IF(H125&lt;p_light,"L",IF(H125&lt;p_heavy,"M","H"))))</f>
        <v/>
      </c>
      <c r="K125" s="22" t="n"/>
      <c r="L125" s="32">
        <f>IF(K125&lt;&gt;"",K125,J125)</f>
        <v/>
      </c>
      <c r="M125" s="22" t="n"/>
    </row>
    <row r="126">
      <c r="A126" s="22" t="n"/>
      <c r="B126" s="22" t="n"/>
      <c r="C126" s="22" t="n"/>
      <c r="D126" s="22" t="n"/>
      <c r="E126" s="25" t="n"/>
      <c r="F126" s="25" t="n"/>
      <c r="G126" s="29" t="n"/>
      <c r="H126" s="30">
        <f>IF(D126="","",IFERROR(INDEX(sec_kgm,MATCH(D126,sec_code,0)),""))</f>
        <v/>
      </c>
      <c r="I126" s="31">
        <f>IF(H126="","",IF(INDEX(sec_class,MATCH(D126,sec_code,0))="PL",E126*F126*H126*VALUE(MID(D126,FIND(" - ",D126)+3,10))*G126,E126*H126*G126))</f>
        <v/>
      </c>
      <c r="J126" s="32">
        <f>IF(H126="","",IF(INDEX(sec_class,MATCH(D126,sec_code,0))&lt;&gt;"",INDEX(sec_class,MATCH(D126,sec_code,0)),IF(H126&lt;p_light,"L",IF(H126&lt;p_heavy,"M","H"))))</f>
        <v/>
      </c>
      <c r="K126" s="22" t="n"/>
      <c r="L126" s="32">
        <f>IF(K126&lt;&gt;"",K126,J126)</f>
        <v/>
      </c>
      <c r="M126" s="22" t="n"/>
    </row>
    <row r="127">
      <c r="A127" s="22" t="n"/>
      <c r="B127" s="22" t="n"/>
      <c r="C127" s="22" t="n"/>
      <c r="D127" s="22" t="n"/>
      <c r="E127" s="25" t="n"/>
      <c r="F127" s="25" t="n"/>
      <c r="G127" s="29" t="n"/>
      <c r="H127" s="30">
        <f>IF(D127="","",IFERROR(INDEX(sec_kgm,MATCH(D127,sec_code,0)),""))</f>
        <v/>
      </c>
      <c r="I127" s="31">
        <f>IF(H127="","",IF(INDEX(sec_class,MATCH(D127,sec_code,0))="PL",E127*F127*H127*VALUE(MID(D127,FIND(" - ",D127)+3,10))*G127,E127*H127*G127))</f>
        <v/>
      </c>
      <c r="J127" s="32">
        <f>IF(H127="","",IF(INDEX(sec_class,MATCH(D127,sec_code,0))&lt;&gt;"",INDEX(sec_class,MATCH(D127,sec_code,0)),IF(H127&lt;p_light,"L",IF(H127&lt;p_heavy,"M","H"))))</f>
        <v/>
      </c>
      <c r="K127" s="22" t="n"/>
      <c r="L127" s="32">
        <f>IF(K127&lt;&gt;"",K127,J127)</f>
        <v/>
      </c>
      <c r="M127" s="22" t="n"/>
    </row>
    <row r="128">
      <c r="A128" s="22" t="n"/>
      <c r="B128" s="22" t="n"/>
      <c r="C128" s="22" t="n"/>
      <c r="D128" s="22" t="n"/>
      <c r="E128" s="25" t="n"/>
      <c r="F128" s="25" t="n"/>
      <c r="G128" s="29" t="n"/>
      <c r="H128" s="30">
        <f>IF(D128="","",IFERROR(INDEX(sec_kgm,MATCH(D128,sec_code,0)),""))</f>
        <v/>
      </c>
      <c r="I128" s="31">
        <f>IF(H128="","",IF(INDEX(sec_class,MATCH(D128,sec_code,0))="PL",E128*F128*H128*VALUE(MID(D128,FIND(" - ",D128)+3,10))*G128,E128*H128*G128))</f>
        <v/>
      </c>
      <c r="J128" s="32">
        <f>IF(H128="","",IF(INDEX(sec_class,MATCH(D128,sec_code,0))&lt;&gt;"",INDEX(sec_class,MATCH(D128,sec_code,0)),IF(H128&lt;p_light,"L",IF(H128&lt;p_heavy,"M","H"))))</f>
        <v/>
      </c>
      <c r="K128" s="22" t="n"/>
      <c r="L128" s="32">
        <f>IF(K128&lt;&gt;"",K128,J128)</f>
        <v/>
      </c>
      <c r="M128" s="22" t="n"/>
    </row>
    <row r="129">
      <c r="A129" s="22" t="n"/>
      <c r="B129" s="22" t="n"/>
      <c r="C129" s="22" t="n"/>
      <c r="D129" s="22" t="n"/>
      <c r="E129" s="25" t="n"/>
      <c r="F129" s="25" t="n"/>
      <c r="G129" s="29" t="n"/>
      <c r="H129" s="30">
        <f>IF(D129="","",IFERROR(INDEX(sec_kgm,MATCH(D129,sec_code,0)),""))</f>
        <v/>
      </c>
      <c r="I129" s="31">
        <f>IF(H129="","",IF(INDEX(sec_class,MATCH(D129,sec_code,0))="PL",E129*F129*H129*VALUE(MID(D129,FIND(" - ",D129)+3,10))*G129,E129*H129*G129))</f>
        <v/>
      </c>
      <c r="J129" s="32">
        <f>IF(H129="","",IF(INDEX(sec_class,MATCH(D129,sec_code,0))&lt;&gt;"",INDEX(sec_class,MATCH(D129,sec_code,0)),IF(H129&lt;p_light,"L",IF(H129&lt;p_heavy,"M","H"))))</f>
        <v/>
      </c>
      <c r="K129" s="22" t="n"/>
      <c r="L129" s="32">
        <f>IF(K129&lt;&gt;"",K129,J129)</f>
        <v/>
      </c>
      <c r="M129" s="22" t="n"/>
    </row>
    <row r="130">
      <c r="A130" s="22" t="n"/>
      <c r="B130" s="22" t="n"/>
      <c r="C130" s="22" t="n"/>
      <c r="D130" s="22" t="n"/>
      <c r="E130" s="25" t="n"/>
      <c r="F130" s="25" t="n"/>
      <c r="G130" s="29" t="n"/>
      <c r="H130" s="30">
        <f>IF(D130="","",IFERROR(INDEX(sec_kgm,MATCH(D130,sec_code,0)),""))</f>
        <v/>
      </c>
      <c r="I130" s="31">
        <f>IF(H130="","",IF(INDEX(sec_class,MATCH(D130,sec_code,0))="PL",E130*F130*H130*VALUE(MID(D130,FIND(" - ",D130)+3,10))*G130,E130*H130*G130))</f>
        <v/>
      </c>
      <c r="J130" s="32">
        <f>IF(H130="","",IF(INDEX(sec_class,MATCH(D130,sec_code,0))&lt;&gt;"",INDEX(sec_class,MATCH(D130,sec_code,0)),IF(H130&lt;p_light,"L",IF(H130&lt;p_heavy,"M","H"))))</f>
        <v/>
      </c>
      <c r="K130" s="22" t="n"/>
      <c r="L130" s="32">
        <f>IF(K130&lt;&gt;"",K130,J130)</f>
        <v/>
      </c>
      <c r="M130" s="22" t="n"/>
    </row>
    <row r="131">
      <c r="A131" s="22" t="n"/>
      <c r="B131" s="22" t="n"/>
      <c r="C131" s="22" t="n"/>
      <c r="D131" s="22" t="n"/>
      <c r="E131" s="25" t="n"/>
      <c r="F131" s="25" t="n"/>
      <c r="G131" s="29" t="n"/>
      <c r="H131" s="30">
        <f>IF(D131="","",IFERROR(INDEX(sec_kgm,MATCH(D131,sec_code,0)),""))</f>
        <v/>
      </c>
      <c r="I131" s="31">
        <f>IF(H131="","",IF(INDEX(sec_class,MATCH(D131,sec_code,0))="PL",E131*F131*H131*VALUE(MID(D131,FIND(" - ",D131)+3,10))*G131,E131*H131*G131))</f>
        <v/>
      </c>
      <c r="J131" s="32">
        <f>IF(H131="","",IF(INDEX(sec_class,MATCH(D131,sec_code,0))&lt;&gt;"",INDEX(sec_class,MATCH(D131,sec_code,0)),IF(H131&lt;p_light,"L",IF(H131&lt;p_heavy,"M","H"))))</f>
        <v/>
      </c>
      <c r="K131" s="22" t="n"/>
      <c r="L131" s="32">
        <f>IF(K131&lt;&gt;"",K131,J131)</f>
        <v/>
      </c>
      <c r="M131" s="22" t="n"/>
    </row>
    <row r="132">
      <c r="A132" s="22" t="n"/>
      <c r="B132" s="22" t="n"/>
      <c r="C132" s="22" t="n"/>
      <c r="D132" s="22" t="n"/>
      <c r="E132" s="25" t="n"/>
      <c r="F132" s="25" t="n"/>
      <c r="G132" s="29" t="n"/>
      <c r="H132" s="30">
        <f>IF(D132="","",IFERROR(INDEX(sec_kgm,MATCH(D132,sec_code,0)),""))</f>
        <v/>
      </c>
      <c r="I132" s="31">
        <f>IF(H132="","",IF(INDEX(sec_class,MATCH(D132,sec_code,0))="PL",E132*F132*H132*VALUE(MID(D132,FIND(" - ",D132)+3,10))*G132,E132*H132*G132))</f>
        <v/>
      </c>
      <c r="J132" s="32">
        <f>IF(H132="","",IF(INDEX(sec_class,MATCH(D132,sec_code,0))&lt;&gt;"",INDEX(sec_class,MATCH(D132,sec_code,0)),IF(H132&lt;p_light,"L",IF(H132&lt;p_heavy,"M","H"))))</f>
        <v/>
      </c>
      <c r="K132" s="22" t="n"/>
      <c r="L132" s="32">
        <f>IF(K132&lt;&gt;"",K132,J132)</f>
        <v/>
      </c>
      <c r="M132" s="22" t="n"/>
    </row>
    <row r="133">
      <c r="A133" s="22" t="n"/>
      <c r="B133" s="22" t="n"/>
      <c r="C133" s="22" t="n"/>
      <c r="D133" s="22" t="n"/>
      <c r="E133" s="25" t="n"/>
      <c r="F133" s="25" t="n"/>
      <c r="G133" s="29" t="n"/>
      <c r="H133" s="30">
        <f>IF(D133="","",IFERROR(INDEX(sec_kgm,MATCH(D133,sec_code,0)),""))</f>
        <v/>
      </c>
      <c r="I133" s="31">
        <f>IF(H133="","",IF(INDEX(sec_class,MATCH(D133,sec_code,0))="PL",E133*F133*H133*VALUE(MID(D133,FIND(" - ",D133)+3,10))*G133,E133*H133*G133))</f>
        <v/>
      </c>
      <c r="J133" s="32">
        <f>IF(H133="","",IF(INDEX(sec_class,MATCH(D133,sec_code,0))&lt;&gt;"",INDEX(sec_class,MATCH(D133,sec_code,0)),IF(H133&lt;p_light,"L",IF(H133&lt;p_heavy,"M","H"))))</f>
        <v/>
      </c>
      <c r="K133" s="22" t="n"/>
      <c r="L133" s="32">
        <f>IF(K133&lt;&gt;"",K133,J133)</f>
        <v/>
      </c>
      <c r="M133" s="22" t="n"/>
    </row>
    <row r="134">
      <c r="A134" s="22" t="n"/>
      <c r="B134" s="22" t="n"/>
      <c r="C134" s="22" t="n"/>
      <c r="D134" s="22" t="n"/>
      <c r="E134" s="25" t="n"/>
      <c r="F134" s="25" t="n"/>
      <c r="G134" s="29" t="n"/>
      <c r="H134" s="30">
        <f>IF(D134="","",IFERROR(INDEX(sec_kgm,MATCH(D134,sec_code,0)),""))</f>
        <v/>
      </c>
      <c r="I134" s="31">
        <f>IF(H134="","",IF(INDEX(sec_class,MATCH(D134,sec_code,0))="PL",E134*F134*H134*VALUE(MID(D134,FIND(" - ",D134)+3,10))*G134,E134*H134*G134))</f>
        <v/>
      </c>
      <c r="J134" s="32">
        <f>IF(H134="","",IF(INDEX(sec_class,MATCH(D134,sec_code,0))&lt;&gt;"",INDEX(sec_class,MATCH(D134,sec_code,0)),IF(H134&lt;p_light,"L",IF(H134&lt;p_heavy,"M","H"))))</f>
        <v/>
      </c>
      <c r="K134" s="22" t="n"/>
      <c r="L134" s="32">
        <f>IF(K134&lt;&gt;"",K134,J134)</f>
        <v/>
      </c>
      <c r="M134" s="22" t="n"/>
    </row>
    <row r="135">
      <c r="A135" s="22" t="n"/>
      <c r="B135" s="22" t="n"/>
      <c r="C135" s="22" t="n"/>
      <c r="D135" s="22" t="n"/>
      <c r="E135" s="25" t="n"/>
      <c r="F135" s="25" t="n"/>
      <c r="G135" s="29" t="n"/>
      <c r="H135" s="30">
        <f>IF(D135="","",IFERROR(INDEX(sec_kgm,MATCH(D135,sec_code,0)),""))</f>
        <v/>
      </c>
      <c r="I135" s="31">
        <f>IF(H135="","",IF(INDEX(sec_class,MATCH(D135,sec_code,0))="PL",E135*F135*H135*VALUE(MID(D135,FIND(" - ",D135)+3,10))*G135,E135*H135*G135))</f>
        <v/>
      </c>
      <c r="J135" s="32">
        <f>IF(H135="","",IF(INDEX(sec_class,MATCH(D135,sec_code,0))&lt;&gt;"",INDEX(sec_class,MATCH(D135,sec_code,0)),IF(H135&lt;p_light,"L",IF(H135&lt;p_heavy,"M","H"))))</f>
        <v/>
      </c>
      <c r="K135" s="22" t="n"/>
      <c r="L135" s="32">
        <f>IF(K135&lt;&gt;"",K135,J135)</f>
        <v/>
      </c>
      <c r="M135" s="22" t="n"/>
    </row>
    <row r="136">
      <c r="A136" s="22" t="n"/>
      <c r="B136" s="22" t="n"/>
      <c r="C136" s="22" t="n"/>
      <c r="D136" s="22" t="n"/>
      <c r="E136" s="25" t="n"/>
      <c r="F136" s="25" t="n"/>
      <c r="G136" s="29" t="n"/>
      <c r="H136" s="30">
        <f>IF(D136="","",IFERROR(INDEX(sec_kgm,MATCH(D136,sec_code,0)),""))</f>
        <v/>
      </c>
      <c r="I136" s="31">
        <f>IF(H136="","",IF(INDEX(sec_class,MATCH(D136,sec_code,0))="PL",E136*F136*H136*VALUE(MID(D136,FIND(" - ",D136)+3,10))*G136,E136*H136*G136))</f>
        <v/>
      </c>
      <c r="J136" s="32">
        <f>IF(H136="","",IF(INDEX(sec_class,MATCH(D136,sec_code,0))&lt;&gt;"",INDEX(sec_class,MATCH(D136,sec_code,0)),IF(H136&lt;p_light,"L",IF(H136&lt;p_heavy,"M","H"))))</f>
        <v/>
      </c>
      <c r="K136" s="22" t="n"/>
      <c r="L136" s="32">
        <f>IF(K136&lt;&gt;"",K136,J136)</f>
        <v/>
      </c>
      <c r="M136" s="22" t="n"/>
    </row>
    <row r="137">
      <c r="A137" s="22" t="n"/>
      <c r="B137" s="22" t="n"/>
      <c r="C137" s="22" t="n"/>
      <c r="D137" s="22" t="n"/>
      <c r="E137" s="25" t="n"/>
      <c r="F137" s="25" t="n"/>
      <c r="G137" s="29" t="n"/>
      <c r="H137" s="30">
        <f>IF(D137="","",IFERROR(INDEX(sec_kgm,MATCH(D137,sec_code,0)),""))</f>
        <v/>
      </c>
      <c r="I137" s="31">
        <f>IF(H137="","",IF(INDEX(sec_class,MATCH(D137,sec_code,0))="PL",E137*F137*H137*VALUE(MID(D137,FIND(" - ",D137)+3,10))*G137,E137*H137*G137))</f>
        <v/>
      </c>
      <c r="J137" s="32">
        <f>IF(H137="","",IF(INDEX(sec_class,MATCH(D137,sec_code,0))&lt;&gt;"",INDEX(sec_class,MATCH(D137,sec_code,0)),IF(H137&lt;p_light,"L",IF(H137&lt;p_heavy,"M","H"))))</f>
        <v/>
      </c>
      <c r="K137" s="22" t="n"/>
      <c r="L137" s="32">
        <f>IF(K137&lt;&gt;"",K137,J137)</f>
        <v/>
      </c>
      <c r="M137" s="22" t="n"/>
    </row>
    <row r="138">
      <c r="A138" s="22" t="n"/>
      <c r="B138" s="22" t="n"/>
      <c r="C138" s="22" t="n"/>
      <c r="D138" s="22" t="n"/>
      <c r="E138" s="25" t="n"/>
      <c r="F138" s="25" t="n"/>
      <c r="G138" s="29" t="n"/>
      <c r="H138" s="30">
        <f>IF(D138="","",IFERROR(INDEX(sec_kgm,MATCH(D138,sec_code,0)),""))</f>
        <v/>
      </c>
      <c r="I138" s="31">
        <f>IF(H138="","",IF(INDEX(sec_class,MATCH(D138,sec_code,0))="PL",E138*F138*H138*VALUE(MID(D138,FIND(" - ",D138)+3,10))*G138,E138*H138*G138))</f>
        <v/>
      </c>
      <c r="J138" s="32">
        <f>IF(H138="","",IF(INDEX(sec_class,MATCH(D138,sec_code,0))&lt;&gt;"",INDEX(sec_class,MATCH(D138,sec_code,0)),IF(H138&lt;p_light,"L",IF(H138&lt;p_heavy,"M","H"))))</f>
        <v/>
      </c>
      <c r="K138" s="22" t="n"/>
      <c r="L138" s="32">
        <f>IF(K138&lt;&gt;"",K138,J138)</f>
        <v/>
      </c>
      <c r="M138" s="22" t="n"/>
    </row>
    <row r="139">
      <c r="A139" s="22" t="n"/>
      <c r="B139" s="22" t="n"/>
      <c r="C139" s="22" t="n"/>
      <c r="D139" s="22" t="n"/>
      <c r="E139" s="25" t="n"/>
      <c r="F139" s="25" t="n"/>
      <c r="G139" s="29" t="n"/>
      <c r="H139" s="30">
        <f>IF(D139="","",IFERROR(INDEX(sec_kgm,MATCH(D139,sec_code,0)),""))</f>
        <v/>
      </c>
      <c r="I139" s="31">
        <f>IF(H139="","",IF(INDEX(sec_class,MATCH(D139,sec_code,0))="PL",E139*F139*H139*VALUE(MID(D139,FIND(" - ",D139)+3,10))*G139,E139*H139*G139))</f>
        <v/>
      </c>
      <c r="J139" s="32">
        <f>IF(H139="","",IF(INDEX(sec_class,MATCH(D139,sec_code,0))&lt;&gt;"",INDEX(sec_class,MATCH(D139,sec_code,0)),IF(H139&lt;p_light,"L",IF(H139&lt;p_heavy,"M","H"))))</f>
        <v/>
      </c>
      <c r="K139" s="22" t="n"/>
      <c r="L139" s="32">
        <f>IF(K139&lt;&gt;"",K139,J139)</f>
        <v/>
      </c>
      <c r="M139" s="22" t="n"/>
    </row>
    <row r="140">
      <c r="A140" s="22" t="n"/>
      <c r="B140" s="22" t="n"/>
      <c r="C140" s="22" t="n"/>
      <c r="D140" s="22" t="n"/>
      <c r="E140" s="25" t="n"/>
      <c r="F140" s="25" t="n"/>
      <c r="G140" s="29" t="n"/>
      <c r="H140" s="30">
        <f>IF(D140="","",IFERROR(INDEX(sec_kgm,MATCH(D140,sec_code,0)),""))</f>
        <v/>
      </c>
      <c r="I140" s="31">
        <f>IF(H140="","",IF(INDEX(sec_class,MATCH(D140,sec_code,0))="PL",E140*F140*H140*VALUE(MID(D140,FIND(" - ",D140)+3,10))*G140,E140*H140*G140))</f>
        <v/>
      </c>
      <c r="J140" s="32">
        <f>IF(H140="","",IF(INDEX(sec_class,MATCH(D140,sec_code,0))&lt;&gt;"",INDEX(sec_class,MATCH(D140,sec_code,0)),IF(H140&lt;p_light,"L",IF(H140&lt;p_heavy,"M","H"))))</f>
        <v/>
      </c>
      <c r="K140" s="22" t="n"/>
      <c r="L140" s="32">
        <f>IF(K140&lt;&gt;"",K140,J140)</f>
        <v/>
      </c>
      <c r="M140" s="22" t="n"/>
    </row>
    <row r="141">
      <c r="A141" s="22" t="n"/>
      <c r="B141" s="22" t="n"/>
      <c r="C141" s="22" t="n"/>
      <c r="D141" s="22" t="n"/>
      <c r="E141" s="25" t="n"/>
      <c r="F141" s="25" t="n"/>
      <c r="G141" s="29" t="n"/>
      <c r="H141" s="30">
        <f>IF(D141="","",IFERROR(INDEX(sec_kgm,MATCH(D141,sec_code,0)),""))</f>
        <v/>
      </c>
      <c r="I141" s="31">
        <f>IF(H141="","",IF(INDEX(sec_class,MATCH(D141,sec_code,0))="PL",E141*F141*H141*VALUE(MID(D141,FIND(" - ",D141)+3,10))*G141,E141*H141*G141))</f>
        <v/>
      </c>
      <c r="J141" s="32">
        <f>IF(H141="","",IF(INDEX(sec_class,MATCH(D141,sec_code,0))&lt;&gt;"",INDEX(sec_class,MATCH(D141,sec_code,0)),IF(H141&lt;p_light,"L",IF(H141&lt;p_heavy,"M","H"))))</f>
        <v/>
      </c>
      <c r="K141" s="22" t="n"/>
      <c r="L141" s="32">
        <f>IF(K141&lt;&gt;"",K141,J141)</f>
        <v/>
      </c>
      <c r="M141" s="22" t="n"/>
    </row>
    <row r="142">
      <c r="A142" s="22" t="n"/>
      <c r="B142" s="22" t="n"/>
      <c r="C142" s="22" t="n"/>
      <c r="D142" s="22" t="n"/>
      <c r="E142" s="25" t="n"/>
      <c r="F142" s="25" t="n"/>
      <c r="G142" s="29" t="n"/>
      <c r="H142" s="30">
        <f>IF(D142="","",IFERROR(INDEX(sec_kgm,MATCH(D142,sec_code,0)),""))</f>
        <v/>
      </c>
      <c r="I142" s="31">
        <f>IF(H142="","",IF(INDEX(sec_class,MATCH(D142,sec_code,0))="PL",E142*F142*H142*VALUE(MID(D142,FIND(" - ",D142)+3,10))*G142,E142*H142*G142))</f>
        <v/>
      </c>
      <c r="J142" s="32">
        <f>IF(H142="","",IF(INDEX(sec_class,MATCH(D142,sec_code,0))&lt;&gt;"",INDEX(sec_class,MATCH(D142,sec_code,0)),IF(H142&lt;p_light,"L",IF(H142&lt;p_heavy,"M","H"))))</f>
        <v/>
      </c>
      <c r="K142" s="22" t="n"/>
      <c r="L142" s="32">
        <f>IF(K142&lt;&gt;"",K142,J142)</f>
        <v/>
      </c>
      <c r="M142" s="22" t="n"/>
    </row>
    <row r="143">
      <c r="A143" s="22" t="n"/>
      <c r="B143" s="22" t="n"/>
      <c r="C143" s="22" t="n"/>
      <c r="D143" s="22" t="n"/>
      <c r="E143" s="25" t="n"/>
      <c r="F143" s="25" t="n"/>
      <c r="G143" s="29" t="n"/>
      <c r="H143" s="30">
        <f>IF(D143="","",IFERROR(INDEX(sec_kgm,MATCH(D143,sec_code,0)),""))</f>
        <v/>
      </c>
      <c r="I143" s="31">
        <f>IF(H143="","",IF(INDEX(sec_class,MATCH(D143,sec_code,0))="PL",E143*F143*H143*VALUE(MID(D143,FIND(" - ",D143)+3,10))*G143,E143*H143*G143))</f>
        <v/>
      </c>
      <c r="J143" s="32">
        <f>IF(H143="","",IF(INDEX(sec_class,MATCH(D143,sec_code,0))&lt;&gt;"",INDEX(sec_class,MATCH(D143,sec_code,0)),IF(H143&lt;p_light,"L",IF(H143&lt;p_heavy,"M","H"))))</f>
        <v/>
      </c>
      <c r="K143" s="22" t="n"/>
      <c r="L143" s="32">
        <f>IF(K143&lt;&gt;"",K143,J143)</f>
        <v/>
      </c>
      <c r="M143" s="22" t="n"/>
    </row>
    <row r="144">
      <c r="A144" s="22" t="n"/>
      <c r="B144" s="22" t="n"/>
      <c r="C144" s="22" t="n"/>
      <c r="D144" s="22" t="n"/>
      <c r="E144" s="25" t="n"/>
      <c r="F144" s="25" t="n"/>
      <c r="G144" s="29" t="n"/>
      <c r="H144" s="30">
        <f>IF(D144="","",IFERROR(INDEX(sec_kgm,MATCH(D144,sec_code,0)),""))</f>
        <v/>
      </c>
      <c r="I144" s="31">
        <f>IF(H144="","",IF(INDEX(sec_class,MATCH(D144,sec_code,0))="PL",E144*F144*H144*VALUE(MID(D144,FIND(" - ",D144)+3,10))*G144,E144*H144*G144))</f>
        <v/>
      </c>
      <c r="J144" s="32">
        <f>IF(H144="","",IF(INDEX(sec_class,MATCH(D144,sec_code,0))&lt;&gt;"",INDEX(sec_class,MATCH(D144,sec_code,0)),IF(H144&lt;p_light,"L",IF(H144&lt;p_heavy,"M","H"))))</f>
        <v/>
      </c>
      <c r="K144" s="22" t="n"/>
      <c r="L144" s="32">
        <f>IF(K144&lt;&gt;"",K144,J144)</f>
        <v/>
      </c>
      <c r="M144" s="22" t="n"/>
    </row>
    <row r="145">
      <c r="A145" s="22" t="n"/>
      <c r="B145" s="22" t="n"/>
      <c r="C145" s="22" t="n"/>
      <c r="D145" s="22" t="n"/>
      <c r="E145" s="25" t="n"/>
      <c r="F145" s="25" t="n"/>
      <c r="G145" s="29" t="n"/>
      <c r="H145" s="30">
        <f>IF(D145="","",IFERROR(INDEX(sec_kgm,MATCH(D145,sec_code,0)),""))</f>
        <v/>
      </c>
      <c r="I145" s="31">
        <f>IF(H145="","",IF(INDEX(sec_class,MATCH(D145,sec_code,0))="PL",E145*F145*H145*VALUE(MID(D145,FIND(" - ",D145)+3,10))*G145,E145*H145*G145))</f>
        <v/>
      </c>
      <c r="J145" s="32">
        <f>IF(H145="","",IF(INDEX(sec_class,MATCH(D145,sec_code,0))&lt;&gt;"",INDEX(sec_class,MATCH(D145,sec_code,0)),IF(H145&lt;p_light,"L",IF(H145&lt;p_heavy,"M","H"))))</f>
        <v/>
      </c>
      <c r="K145" s="22" t="n"/>
      <c r="L145" s="32">
        <f>IF(K145&lt;&gt;"",K145,J145)</f>
        <v/>
      </c>
      <c r="M145" s="22" t="n"/>
    </row>
    <row r="146">
      <c r="A146" s="22" t="n"/>
      <c r="B146" s="22" t="n"/>
      <c r="C146" s="22" t="n"/>
      <c r="D146" s="22" t="n"/>
      <c r="E146" s="25" t="n"/>
      <c r="F146" s="25" t="n"/>
      <c r="G146" s="29" t="n"/>
      <c r="H146" s="30">
        <f>IF(D146="","",IFERROR(INDEX(sec_kgm,MATCH(D146,sec_code,0)),""))</f>
        <v/>
      </c>
      <c r="I146" s="31">
        <f>IF(H146="","",IF(INDEX(sec_class,MATCH(D146,sec_code,0))="PL",E146*F146*H146*VALUE(MID(D146,FIND(" - ",D146)+3,10))*G146,E146*H146*G146))</f>
        <v/>
      </c>
      <c r="J146" s="32">
        <f>IF(H146="","",IF(INDEX(sec_class,MATCH(D146,sec_code,0))&lt;&gt;"",INDEX(sec_class,MATCH(D146,sec_code,0)),IF(H146&lt;p_light,"L",IF(H146&lt;p_heavy,"M","H"))))</f>
        <v/>
      </c>
      <c r="K146" s="22" t="n"/>
      <c r="L146" s="32">
        <f>IF(K146&lt;&gt;"",K146,J146)</f>
        <v/>
      </c>
      <c r="M146" s="22" t="n"/>
    </row>
    <row r="147">
      <c r="A147" s="22" t="n"/>
      <c r="B147" s="22" t="n"/>
      <c r="C147" s="22" t="n"/>
      <c r="D147" s="22" t="n"/>
      <c r="E147" s="25" t="n"/>
      <c r="F147" s="25" t="n"/>
      <c r="G147" s="29" t="n"/>
      <c r="H147" s="30">
        <f>IF(D147="","",IFERROR(INDEX(sec_kgm,MATCH(D147,sec_code,0)),""))</f>
        <v/>
      </c>
      <c r="I147" s="31">
        <f>IF(H147="","",IF(INDEX(sec_class,MATCH(D147,sec_code,0))="PL",E147*F147*H147*VALUE(MID(D147,FIND(" - ",D147)+3,10))*G147,E147*H147*G147))</f>
        <v/>
      </c>
      <c r="J147" s="32">
        <f>IF(H147="","",IF(INDEX(sec_class,MATCH(D147,sec_code,0))&lt;&gt;"",INDEX(sec_class,MATCH(D147,sec_code,0)),IF(H147&lt;p_light,"L",IF(H147&lt;p_heavy,"M","H"))))</f>
        <v/>
      </c>
      <c r="K147" s="22" t="n"/>
      <c r="L147" s="32">
        <f>IF(K147&lt;&gt;"",K147,J147)</f>
        <v/>
      </c>
      <c r="M147" s="22" t="n"/>
    </row>
    <row r="148">
      <c r="A148" s="22" t="n"/>
      <c r="B148" s="22" t="n"/>
      <c r="C148" s="22" t="n"/>
      <c r="D148" s="22" t="n"/>
      <c r="E148" s="25" t="n"/>
      <c r="F148" s="25" t="n"/>
      <c r="G148" s="29" t="n"/>
      <c r="H148" s="30">
        <f>IF(D148="","",IFERROR(INDEX(sec_kgm,MATCH(D148,sec_code,0)),""))</f>
        <v/>
      </c>
      <c r="I148" s="31">
        <f>IF(H148="","",IF(INDEX(sec_class,MATCH(D148,sec_code,0))="PL",E148*F148*H148*VALUE(MID(D148,FIND(" - ",D148)+3,10))*G148,E148*H148*G148))</f>
        <v/>
      </c>
      <c r="J148" s="32">
        <f>IF(H148="","",IF(INDEX(sec_class,MATCH(D148,sec_code,0))&lt;&gt;"",INDEX(sec_class,MATCH(D148,sec_code,0)),IF(H148&lt;p_light,"L",IF(H148&lt;p_heavy,"M","H"))))</f>
        <v/>
      </c>
      <c r="K148" s="22" t="n"/>
      <c r="L148" s="32">
        <f>IF(K148&lt;&gt;"",K148,J148)</f>
        <v/>
      </c>
      <c r="M148" s="22" t="n"/>
    </row>
    <row r="149">
      <c r="A149" s="22" t="n"/>
      <c r="B149" s="22" t="n"/>
      <c r="C149" s="22" t="n"/>
      <c r="D149" s="22" t="n"/>
      <c r="E149" s="25" t="n"/>
      <c r="F149" s="25" t="n"/>
      <c r="G149" s="29" t="n"/>
      <c r="H149" s="30">
        <f>IF(D149="","",IFERROR(INDEX(sec_kgm,MATCH(D149,sec_code,0)),""))</f>
        <v/>
      </c>
      <c r="I149" s="31">
        <f>IF(H149="","",IF(INDEX(sec_class,MATCH(D149,sec_code,0))="PL",E149*F149*H149*VALUE(MID(D149,FIND(" - ",D149)+3,10))*G149,E149*H149*G149))</f>
        <v/>
      </c>
      <c r="J149" s="32">
        <f>IF(H149="","",IF(INDEX(sec_class,MATCH(D149,sec_code,0))&lt;&gt;"",INDEX(sec_class,MATCH(D149,sec_code,0)),IF(H149&lt;p_light,"L",IF(H149&lt;p_heavy,"M","H"))))</f>
        <v/>
      </c>
      <c r="K149" s="22" t="n"/>
      <c r="L149" s="32">
        <f>IF(K149&lt;&gt;"",K149,J149)</f>
        <v/>
      </c>
      <c r="M149" s="22" t="n"/>
    </row>
    <row r="150">
      <c r="A150" s="22" t="n"/>
      <c r="B150" s="22" t="n"/>
      <c r="C150" s="22" t="n"/>
      <c r="D150" s="22" t="n"/>
      <c r="E150" s="25" t="n"/>
      <c r="F150" s="25" t="n"/>
      <c r="G150" s="29" t="n"/>
      <c r="H150" s="30">
        <f>IF(D150="","",IFERROR(INDEX(sec_kgm,MATCH(D150,sec_code,0)),""))</f>
        <v/>
      </c>
      <c r="I150" s="31">
        <f>IF(H150="","",IF(INDEX(sec_class,MATCH(D150,sec_code,0))="PL",E150*F150*H150*VALUE(MID(D150,FIND(" - ",D150)+3,10))*G150,E150*H150*G150))</f>
        <v/>
      </c>
      <c r="J150" s="32">
        <f>IF(H150="","",IF(INDEX(sec_class,MATCH(D150,sec_code,0))&lt;&gt;"",INDEX(sec_class,MATCH(D150,sec_code,0)),IF(H150&lt;p_light,"L",IF(H150&lt;p_heavy,"M","H"))))</f>
        <v/>
      </c>
      <c r="K150" s="22" t="n"/>
      <c r="L150" s="32">
        <f>IF(K150&lt;&gt;"",K150,J150)</f>
        <v/>
      </c>
      <c r="M150" s="22" t="n"/>
    </row>
    <row r="151">
      <c r="A151" s="22" t="n"/>
      <c r="B151" s="22" t="n"/>
      <c r="C151" s="22" t="n"/>
      <c r="D151" s="22" t="n"/>
      <c r="E151" s="25" t="n"/>
      <c r="F151" s="25" t="n"/>
      <c r="G151" s="29" t="n"/>
      <c r="H151" s="30">
        <f>IF(D151="","",IFERROR(INDEX(sec_kgm,MATCH(D151,sec_code,0)),""))</f>
        <v/>
      </c>
      <c r="I151" s="31">
        <f>IF(H151="","",IF(INDEX(sec_class,MATCH(D151,sec_code,0))="PL",E151*F151*H151*VALUE(MID(D151,FIND(" - ",D151)+3,10))*G151,E151*H151*G151))</f>
        <v/>
      </c>
      <c r="J151" s="32">
        <f>IF(H151="","",IF(INDEX(sec_class,MATCH(D151,sec_code,0))&lt;&gt;"",INDEX(sec_class,MATCH(D151,sec_code,0)),IF(H151&lt;p_light,"L",IF(H151&lt;p_heavy,"M","H"))))</f>
        <v/>
      </c>
      <c r="K151" s="22" t="n"/>
      <c r="L151" s="32">
        <f>IF(K151&lt;&gt;"",K151,J151)</f>
        <v/>
      </c>
      <c r="M151" s="22" t="n"/>
    </row>
    <row r="152">
      <c r="A152" s="22" t="n"/>
      <c r="B152" s="22" t="n"/>
      <c r="C152" s="22" t="n"/>
      <c r="D152" s="22" t="n"/>
      <c r="E152" s="25" t="n"/>
      <c r="F152" s="25" t="n"/>
      <c r="G152" s="29" t="n"/>
      <c r="H152" s="30">
        <f>IF(D152="","",IFERROR(INDEX(sec_kgm,MATCH(D152,sec_code,0)),""))</f>
        <v/>
      </c>
      <c r="I152" s="31">
        <f>IF(H152="","",IF(INDEX(sec_class,MATCH(D152,sec_code,0))="PL",E152*F152*H152*VALUE(MID(D152,FIND(" - ",D152)+3,10))*G152,E152*H152*G152))</f>
        <v/>
      </c>
      <c r="J152" s="32">
        <f>IF(H152="","",IF(INDEX(sec_class,MATCH(D152,sec_code,0))&lt;&gt;"",INDEX(sec_class,MATCH(D152,sec_code,0)),IF(H152&lt;p_light,"L",IF(H152&lt;p_heavy,"M","H"))))</f>
        <v/>
      </c>
      <c r="K152" s="22" t="n"/>
      <c r="L152" s="32">
        <f>IF(K152&lt;&gt;"",K152,J152)</f>
        <v/>
      </c>
      <c r="M152" s="22" t="n"/>
    </row>
    <row r="153">
      <c r="A153" s="22" t="n"/>
      <c r="B153" s="22" t="n"/>
      <c r="C153" s="22" t="n"/>
      <c r="D153" s="22" t="n"/>
      <c r="E153" s="25" t="n"/>
      <c r="F153" s="25" t="n"/>
      <c r="G153" s="29" t="n"/>
      <c r="H153" s="30">
        <f>IF(D153="","",IFERROR(INDEX(sec_kgm,MATCH(D153,sec_code,0)),""))</f>
        <v/>
      </c>
      <c r="I153" s="31">
        <f>IF(H153="","",IF(INDEX(sec_class,MATCH(D153,sec_code,0))="PL",E153*F153*H153*VALUE(MID(D153,FIND(" - ",D153)+3,10))*G153,E153*H153*G153))</f>
        <v/>
      </c>
      <c r="J153" s="32">
        <f>IF(H153="","",IF(INDEX(sec_class,MATCH(D153,sec_code,0))&lt;&gt;"",INDEX(sec_class,MATCH(D153,sec_code,0)),IF(H153&lt;p_light,"L",IF(H153&lt;p_heavy,"M","H"))))</f>
        <v/>
      </c>
      <c r="K153" s="22" t="n"/>
      <c r="L153" s="32">
        <f>IF(K153&lt;&gt;"",K153,J153)</f>
        <v/>
      </c>
      <c r="M153" s="22" t="n"/>
    </row>
    <row r="154">
      <c r="A154" s="22" t="n"/>
      <c r="B154" s="22" t="n"/>
      <c r="C154" s="22" t="n"/>
      <c r="D154" s="22" t="n"/>
      <c r="E154" s="25" t="n"/>
      <c r="F154" s="25" t="n"/>
      <c r="G154" s="29" t="n"/>
      <c r="H154" s="30">
        <f>IF(D154="","",IFERROR(INDEX(sec_kgm,MATCH(D154,sec_code,0)),""))</f>
        <v/>
      </c>
      <c r="I154" s="31">
        <f>IF(H154="","",IF(INDEX(sec_class,MATCH(D154,sec_code,0))="PL",E154*F154*H154*VALUE(MID(D154,FIND(" - ",D154)+3,10))*G154,E154*H154*G154))</f>
        <v/>
      </c>
      <c r="J154" s="32">
        <f>IF(H154="","",IF(INDEX(sec_class,MATCH(D154,sec_code,0))&lt;&gt;"",INDEX(sec_class,MATCH(D154,sec_code,0)),IF(H154&lt;p_light,"L",IF(H154&lt;p_heavy,"M","H"))))</f>
        <v/>
      </c>
      <c r="K154" s="22" t="n"/>
      <c r="L154" s="32">
        <f>IF(K154&lt;&gt;"",K154,J154)</f>
        <v/>
      </c>
      <c r="M154" s="22" t="n"/>
    </row>
    <row r="155">
      <c r="A155" s="22" t="n"/>
      <c r="B155" s="22" t="n"/>
      <c r="C155" s="22" t="n"/>
      <c r="D155" s="22" t="n"/>
      <c r="E155" s="25" t="n"/>
      <c r="F155" s="25" t="n"/>
      <c r="G155" s="29" t="n"/>
      <c r="H155" s="30">
        <f>IF(D155="","",IFERROR(INDEX(sec_kgm,MATCH(D155,sec_code,0)),""))</f>
        <v/>
      </c>
      <c r="I155" s="31">
        <f>IF(H155="","",IF(INDEX(sec_class,MATCH(D155,sec_code,0))="PL",E155*F155*H155*VALUE(MID(D155,FIND(" - ",D155)+3,10))*G155,E155*H155*G155))</f>
        <v/>
      </c>
      <c r="J155" s="32">
        <f>IF(H155="","",IF(INDEX(sec_class,MATCH(D155,sec_code,0))&lt;&gt;"",INDEX(sec_class,MATCH(D155,sec_code,0)),IF(H155&lt;p_light,"L",IF(H155&lt;p_heavy,"M","H"))))</f>
        <v/>
      </c>
      <c r="K155" s="22" t="n"/>
      <c r="L155" s="32">
        <f>IF(K155&lt;&gt;"",K155,J155)</f>
        <v/>
      </c>
      <c r="M155" s="22" t="n"/>
    </row>
    <row r="156">
      <c r="A156" s="22" t="n"/>
      <c r="B156" s="22" t="n"/>
      <c r="C156" s="22" t="n"/>
      <c r="D156" s="22" t="n"/>
      <c r="E156" s="25" t="n"/>
      <c r="F156" s="25" t="n"/>
      <c r="G156" s="29" t="n"/>
      <c r="H156" s="30">
        <f>IF(D156="","",IFERROR(INDEX(sec_kgm,MATCH(D156,sec_code,0)),""))</f>
        <v/>
      </c>
      <c r="I156" s="31">
        <f>IF(H156="","",IF(INDEX(sec_class,MATCH(D156,sec_code,0))="PL",E156*F156*H156*VALUE(MID(D156,FIND(" - ",D156)+3,10))*G156,E156*H156*G156))</f>
        <v/>
      </c>
      <c r="J156" s="32">
        <f>IF(H156="","",IF(INDEX(sec_class,MATCH(D156,sec_code,0))&lt;&gt;"",INDEX(sec_class,MATCH(D156,sec_code,0)),IF(H156&lt;p_light,"L",IF(H156&lt;p_heavy,"M","H"))))</f>
        <v/>
      </c>
      <c r="K156" s="22" t="n"/>
      <c r="L156" s="32">
        <f>IF(K156&lt;&gt;"",K156,J156)</f>
        <v/>
      </c>
      <c r="M156" s="22" t="n"/>
    </row>
    <row r="157">
      <c r="A157" s="22" t="n"/>
      <c r="B157" s="22" t="n"/>
      <c r="C157" s="22" t="n"/>
      <c r="D157" s="22" t="n"/>
      <c r="E157" s="25" t="n"/>
      <c r="F157" s="25" t="n"/>
      <c r="G157" s="29" t="n"/>
      <c r="H157" s="30">
        <f>IF(D157="","",IFERROR(INDEX(sec_kgm,MATCH(D157,sec_code,0)),""))</f>
        <v/>
      </c>
      <c r="I157" s="31">
        <f>IF(H157="","",IF(INDEX(sec_class,MATCH(D157,sec_code,0))="PL",E157*F157*H157*VALUE(MID(D157,FIND(" - ",D157)+3,10))*G157,E157*H157*G157))</f>
        <v/>
      </c>
      <c r="J157" s="32">
        <f>IF(H157="","",IF(INDEX(sec_class,MATCH(D157,sec_code,0))&lt;&gt;"",INDEX(sec_class,MATCH(D157,sec_code,0)),IF(H157&lt;p_light,"L",IF(H157&lt;p_heavy,"M","H"))))</f>
        <v/>
      </c>
      <c r="K157" s="22" t="n"/>
      <c r="L157" s="32">
        <f>IF(K157&lt;&gt;"",K157,J157)</f>
        <v/>
      </c>
      <c r="M157" s="22" t="n"/>
    </row>
    <row r="158">
      <c r="A158" s="22" t="n"/>
      <c r="B158" s="22" t="n"/>
      <c r="C158" s="22" t="n"/>
      <c r="D158" s="22" t="n"/>
      <c r="E158" s="25" t="n"/>
      <c r="F158" s="25" t="n"/>
      <c r="G158" s="29" t="n"/>
      <c r="H158" s="30">
        <f>IF(D158="","",IFERROR(INDEX(sec_kgm,MATCH(D158,sec_code,0)),""))</f>
        <v/>
      </c>
      <c r="I158" s="31">
        <f>IF(H158="","",IF(INDEX(sec_class,MATCH(D158,sec_code,0))="PL",E158*F158*H158*VALUE(MID(D158,FIND(" - ",D158)+3,10))*G158,E158*H158*G158))</f>
        <v/>
      </c>
      <c r="J158" s="32">
        <f>IF(H158="","",IF(INDEX(sec_class,MATCH(D158,sec_code,0))&lt;&gt;"",INDEX(sec_class,MATCH(D158,sec_code,0)),IF(H158&lt;p_light,"L",IF(H158&lt;p_heavy,"M","H"))))</f>
        <v/>
      </c>
      <c r="K158" s="22" t="n"/>
      <c r="L158" s="32">
        <f>IF(K158&lt;&gt;"",K158,J158)</f>
        <v/>
      </c>
      <c r="M158" s="22" t="n"/>
    </row>
    <row r="159">
      <c r="A159" s="22" t="n"/>
      <c r="B159" s="22" t="n"/>
      <c r="C159" s="22" t="n"/>
      <c r="D159" s="22" t="n"/>
      <c r="E159" s="25" t="n"/>
      <c r="F159" s="25" t="n"/>
      <c r="G159" s="29" t="n"/>
      <c r="H159" s="30">
        <f>IF(D159="","",IFERROR(INDEX(sec_kgm,MATCH(D159,sec_code,0)),""))</f>
        <v/>
      </c>
      <c r="I159" s="31">
        <f>IF(H159="","",IF(INDEX(sec_class,MATCH(D159,sec_code,0))="PL",E159*F159*H159*VALUE(MID(D159,FIND(" - ",D159)+3,10))*G159,E159*H159*G159))</f>
        <v/>
      </c>
      <c r="J159" s="32">
        <f>IF(H159="","",IF(INDEX(sec_class,MATCH(D159,sec_code,0))&lt;&gt;"",INDEX(sec_class,MATCH(D159,sec_code,0)),IF(H159&lt;p_light,"L",IF(H159&lt;p_heavy,"M","H"))))</f>
        <v/>
      </c>
      <c r="K159" s="22" t="n"/>
      <c r="L159" s="32">
        <f>IF(K159&lt;&gt;"",K159,J159)</f>
        <v/>
      </c>
      <c r="M159" s="22" t="n"/>
    </row>
    <row r="160">
      <c r="A160" s="22" t="n"/>
      <c r="B160" s="22" t="n"/>
      <c r="C160" s="22" t="n"/>
      <c r="D160" s="22" t="n"/>
      <c r="E160" s="25" t="n"/>
      <c r="F160" s="25" t="n"/>
      <c r="G160" s="29" t="n"/>
      <c r="H160" s="30">
        <f>IF(D160="","",IFERROR(INDEX(sec_kgm,MATCH(D160,sec_code,0)),""))</f>
        <v/>
      </c>
      <c r="I160" s="31">
        <f>IF(H160="","",IF(INDEX(sec_class,MATCH(D160,sec_code,0))="PL",E160*F160*H160*VALUE(MID(D160,FIND(" - ",D160)+3,10))*G160,E160*H160*G160))</f>
        <v/>
      </c>
      <c r="J160" s="32">
        <f>IF(H160="","",IF(INDEX(sec_class,MATCH(D160,sec_code,0))&lt;&gt;"",INDEX(sec_class,MATCH(D160,sec_code,0)),IF(H160&lt;p_light,"L",IF(H160&lt;p_heavy,"M","H"))))</f>
        <v/>
      </c>
      <c r="K160" s="22" t="n"/>
      <c r="L160" s="32">
        <f>IF(K160&lt;&gt;"",K160,J160)</f>
        <v/>
      </c>
      <c r="M160" s="22" t="n"/>
    </row>
    <row r="161">
      <c r="A161" s="22" t="n"/>
      <c r="B161" s="22" t="n"/>
      <c r="C161" s="22" t="n"/>
      <c r="D161" s="22" t="n"/>
      <c r="E161" s="25" t="n"/>
      <c r="F161" s="25" t="n"/>
      <c r="G161" s="29" t="n"/>
      <c r="H161" s="30">
        <f>IF(D161="","",IFERROR(INDEX(sec_kgm,MATCH(D161,sec_code,0)),""))</f>
        <v/>
      </c>
      <c r="I161" s="31">
        <f>IF(H161="","",IF(INDEX(sec_class,MATCH(D161,sec_code,0))="PL",E161*F161*H161*VALUE(MID(D161,FIND(" - ",D161)+3,10))*G161,E161*H161*G161))</f>
        <v/>
      </c>
      <c r="J161" s="32">
        <f>IF(H161="","",IF(INDEX(sec_class,MATCH(D161,sec_code,0))&lt;&gt;"",INDEX(sec_class,MATCH(D161,sec_code,0)),IF(H161&lt;p_light,"L",IF(H161&lt;p_heavy,"M","H"))))</f>
        <v/>
      </c>
      <c r="K161" s="22" t="n"/>
      <c r="L161" s="32">
        <f>IF(K161&lt;&gt;"",K161,J161)</f>
        <v/>
      </c>
      <c r="M161" s="22" t="n"/>
    </row>
    <row r="162">
      <c r="A162" s="22" t="n"/>
      <c r="B162" s="22" t="n"/>
      <c r="C162" s="22" t="n"/>
      <c r="D162" s="22" t="n"/>
      <c r="E162" s="25" t="n"/>
      <c r="F162" s="25" t="n"/>
      <c r="G162" s="29" t="n"/>
      <c r="H162" s="30">
        <f>IF(D162="","",IFERROR(INDEX(sec_kgm,MATCH(D162,sec_code,0)),""))</f>
        <v/>
      </c>
      <c r="I162" s="31">
        <f>IF(H162="","",IF(INDEX(sec_class,MATCH(D162,sec_code,0))="PL",E162*F162*H162*VALUE(MID(D162,FIND(" - ",D162)+3,10))*G162,E162*H162*G162))</f>
        <v/>
      </c>
      <c r="J162" s="32">
        <f>IF(H162="","",IF(INDEX(sec_class,MATCH(D162,sec_code,0))&lt;&gt;"",INDEX(sec_class,MATCH(D162,sec_code,0)),IF(H162&lt;p_light,"L",IF(H162&lt;p_heavy,"M","H"))))</f>
        <v/>
      </c>
      <c r="K162" s="22" t="n"/>
      <c r="L162" s="32">
        <f>IF(K162&lt;&gt;"",K162,J162)</f>
        <v/>
      </c>
      <c r="M162" s="22" t="n"/>
    </row>
    <row r="163">
      <c r="A163" s="22" t="n"/>
      <c r="B163" s="22" t="n"/>
      <c r="C163" s="22" t="n"/>
      <c r="D163" s="22" t="n"/>
      <c r="E163" s="25" t="n"/>
      <c r="F163" s="25" t="n"/>
      <c r="G163" s="29" t="n"/>
      <c r="H163" s="30">
        <f>IF(D163="","",IFERROR(INDEX(sec_kgm,MATCH(D163,sec_code,0)),""))</f>
        <v/>
      </c>
      <c r="I163" s="31">
        <f>IF(H163="","",IF(INDEX(sec_class,MATCH(D163,sec_code,0))="PL",E163*F163*H163*VALUE(MID(D163,FIND(" - ",D163)+3,10))*G163,E163*H163*G163))</f>
        <v/>
      </c>
      <c r="J163" s="32">
        <f>IF(H163="","",IF(INDEX(sec_class,MATCH(D163,sec_code,0))&lt;&gt;"",INDEX(sec_class,MATCH(D163,sec_code,0)),IF(H163&lt;p_light,"L",IF(H163&lt;p_heavy,"M","H"))))</f>
        <v/>
      </c>
      <c r="K163" s="22" t="n"/>
      <c r="L163" s="32">
        <f>IF(K163&lt;&gt;"",K163,J163)</f>
        <v/>
      </c>
      <c r="M163" s="22" t="n"/>
    </row>
    <row r="164">
      <c r="A164" s="22" t="n"/>
      <c r="B164" s="22" t="n"/>
      <c r="C164" s="22" t="n"/>
      <c r="D164" s="22" t="n"/>
      <c r="E164" s="25" t="n"/>
      <c r="F164" s="25" t="n"/>
      <c r="G164" s="29" t="n"/>
      <c r="H164" s="30">
        <f>IF(D164="","",IFERROR(INDEX(sec_kgm,MATCH(D164,sec_code,0)),""))</f>
        <v/>
      </c>
      <c r="I164" s="31">
        <f>IF(H164="","",IF(INDEX(sec_class,MATCH(D164,sec_code,0))="PL",E164*F164*H164*VALUE(MID(D164,FIND(" - ",D164)+3,10))*G164,E164*H164*G164))</f>
        <v/>
      </c>
      <c r="J164" s="32">
        <f>IF(H164="","",IF(INDEX(sec_class,MATCH(D164,sec_code,0))&lt;&gt;"",INDEX(sec_class,MATCH(D164,sec_code,0)),IF(H164&lt;p_light,"L",IF(H164&lt;p_heavy,"M","H"))))</f>
        <v/>
      </c>
      <c r="K164" s="22" t="n"/>
      <c r="L164" s="32">
        <f>IF(K164&lt;&gt;"",K164,J164)</f>
        <v/>
      </c>
      <c r="M164" s="22" t="n"/>
    </row>
    <row r="165">
      <c r="A165" s="22" t="n"/>
      <c r="B165" s="22" t="n"/>
      <c r="C165" s="22" t="n"/>
      <c r="D165" s="22" t="n"/>
      <c r="E165" s="25" t="n"/>
      <c r="F165" s="25" t="n"/>
      <c r="G165" s="29" t="n"/>
      <c r="H165" s="30">
        <f>IF(D165="","",IFERROR(INDEX(sec_kgm,MATCH(D165,sec_code,0)),""))</f>
        <v/>
      </c>
      <c r="I165" s="31">
        <f>IF(H165="","",IF(INDEX(sec_class,MATCH(D165,sec_code,0))="PL",E165*F165*H165*VALUE(MID(D165,FIND(" - ",D165)+3,10))*G165,E165*H165*G165))</f>
        <v/>
      </c>
      <c r="J165" s="32">
        <f>IF(H165="","",IF(INDEX(sec_class,MATCH(D165,sec_code,0))&lt;&gt;"",INDEX(sec_class,MATCH(D165,sec_code,0)),IF(H165&lt;p_light,"L",IF(H165&lt;p_heavy,"M","H"))))</f>
        <v/>
      </c>
      <c r="K165" s="22" t="n"/>
      <c r="L165" s="32">
        <f>IF(K165&lt;&gt;"",K165,J165)</f>
        <v/>
      </c>
      <c r="M165" s="22" t="n"/>
    </row>
    <row r="166">
      <c r="A166" s="22" t="n"/>
      <c r="B166" s="22" t="n"/>
      <c r="C166" s="22" t="n"/>
      <c r="D166" s="22" t="n"/>
      <c r="E166" s="25" t="n"/>
      <c r="F166" s="25" t="n"/>
      <c r="G166" s="29" t="n"/>
      <c r="H166" s="30">
        <f>IF(D166="","",IFERROR(INDEX(sec_kgm,MATCH(D166,sec_code,0)),""))</f>
        <v/>
      </c>
      <c r="I166" s="31">
        <f>IF(H166="","",IF(INDEX(sec_class,MATCH(D166,sec_code,0))="PL",E166*F166*H166*VALUE(MID(D166,FIND(" - ",D166)+3,10))*G166,E166*H166*G166))</f>
        <v/>
      </c>
      <c r="J166" s="32">
        <f>IF(H166="","",IF(INDEX(sec_class,MATCH(D166,sec_code,0))&lt;&gt;"",INDEX(sec_class,MATCH(D166,sec_code,0)),IF(H166&lt;p_light,"L",IF(H166&lt;p_heavy,"M","H"))))</f>
        <v/>
      </c>
      <c r="K166" s="22" t="n"/>
      <c r="L166" s="32">
        <f>IF(K166&lt;&gt;"",K166,J166)</f>
        <v/>
      </c>
      <c r="M166" s="22" t="n"/>
    </row>
    <row r="167">
      <c r="A167" s="22" t="n"/>
      <c r="B167" s="22" t="n"/>
      <c r="C167" s="22" t="n"/>
      <c r="D167" s="22" t="n"/>
      <c r="E167" s="25" t="n"/>
      <c r="F167" s="25" t="n"/>
      <c r="G167" s="29" t="n"/>
      <c r="H167" s="30">
        <f>IF(D167="","",IFERROR(INDEX(sec_kgm,MATCH(D167,sec_code,0)),""))</f>
        <v/>
      </c>
      <c r="I167" s="31">
        <f>IF(H167="","",IF(INDEX(sec_class,MATCH(D167,sec_code,0))="PL",E167*F167*H167*VALUE(MID(D167,FIND(" - ",D167)+3,10))*G167,E167*H167*G167))</f>
        <v/>
      </c>
      <c r="J167" s="32">
        <f>IF(H167="","",IF(INDEX(sec_class,MATCH(D167,sec_code,0))&lt;&gt;"",INDEX(sec_class,MATCH(D167,sec_code,0)),IF(H167&lt;p_light,"L",IF(H167&lt;p_heavy,"M","H"))))</f>
        <v/>
      </c>
      <c r="K167" s="22" t="n"/>
      <c r="L167" s="32">
        <f>IF(K167&lt;&gt;"",K167,J167)</f>
        <v/>
      </c>
      <c r="M167" s="22" t="n"/>
    </row>
    <row r="168">
      <c r="A168" s="22" t="n"/>
      <c r="B168" s="22" t="n"/>
      <c r="C168" s="22" t="n"/>
      <c r="D168" s="22" t="n"/>
      <c r="E168" s="25" t="n"/>
      <c r="F168" s="25" t="n"/>
      <c r="G168" s="29" t="n"/>
      <c r="H168" s="30">
        <f>IF(D168="","",IFERROR(INDEX(sec_kgm,MATCH(D168,sec_code,0)),""))</f>
        <v/>
      </c>
      <c r="I168" s="31">
        <f>IF(H168="","",IF(INDEX(sec_class,MATCH(D168,sec_code,0))="PL",E168*F168*H168*VALUE(MID(D168,FIND(" - ",D168)+3,10))*G168,E168*H168*G168))</f>
        <v/>
      </c>
      <c r="J168" s="32">
        <f>IF(H168="","",IF(INDEX(sec_class,MATCH(D168,sec_code,0))&lt;&gt;"",INDEX(sec_class,MATCH(D168,sec_code,0)),IF(H168&lt;p_light,"L",IF(H168&lt;p_heavy,"M","H"))))</f>
        <v/>
      </c>
      <c r="K168" s="22" t="n"/>
      <c r="L168" s="32">
        <f>IF(K168&lt;&gt;"",K168,J168)</f>
        <v/>
      </c>
      <c r="M168" s="22" t="n"/>
    </row>
    <row r="169">
      <c r="A169" s="22" t="n"/>
      <c r="B169" s="22" t="n"/>
      <c r="C169" s="22" t="n"/>
      <c r="D169" s="22" t="n"/>
      <c r="E169" s="25" t="n"/>
      <c r="F169" s="25" t="n"/>
      <c r="G169" s="29" t="n"/>
      <c r="H169" s="30">
        <f>IF(D169="","",IFERROR(INDEX(sec_kgm,MATCH(D169,sec_code,0)),""))</f>
        <v/>
      </c>
      <c r="I169" s="31">
        <f>IF(H169="","",IF(INDEX(sec_class,MATCH(D169,sec_code,0))="PL",E169*F169*H169*VALUE(MID(D169,FIND(" - ",D169)+3,10))*G169,E169*H169*G169))</f>
        <v/>
      </c>
      <c r="J169" s="32">
        <f>IF(H169="","",IF(INDEX(sec_class,MATCH(D169,sec_code,0))&lt;&gt;"",INDEX(sec_class,MATCH(D169,sec_code,0)),IF(H169&lt;p_light,"L",IF(H169&lt;p_heavy,"M","H"))))</f>
        <v/>
      </c>
      <c r="K169" s="22" t="n"/>
      <c r="L169" s="32">
        <f>IF(K169&lt;&gt;"",K169,J169)</f>
        <v/>
      </c>
      <c r="M169" s="22" t="n"/>
    </row>
    <row r="170">
      <c r="A170" s="22" t="n"/>
      <c r="B170" s="22" t="n"/>
      <c r="C170" s="22" t="n"/>
      <c r="D170" s="22" t="n"/>
      <c r="E170" s="25" t="n"/>
      <c r="F170" s="25" t="n"/>
      <c r="G170" s="29" t="n"/>
      <c r="H170" s="30">
        <f>IF(D170="","",IFERROR(INDEX(sec_kgm,MATCH(D170,sec_code,0)),""))</f>
        <v/>
      </c>
      <c r="I170" s="31">
        <f>IF(H170="","",IF(INDEX(sec_class,MATCH(D170,sec_code,0))="PL",E170*F170*H170*VALUE(MID(D170,FIND(" - ",D170)+3,10))*G170,E170*H170*G170))</f>
        <v/>
      </c>
      <c r="J170" s="32">
        <f>IF(H170="","",IF(INDEX(sec_class,MATCH(D170,sec_code,0))&lt;&gt;"",INDEX(sec_class,MATCH(D170,sec_code,0)),IF(H170&lt;p_light,"L",IF(H170&lt;p_heavy,"M","H"))))</f>
        <v/>
      </c>
      <c r="K170" s="22" t="n"/>
      <c r="L170" s="32">
        <f>IF(K170&lt;&gt;"",K170,J170)</f>
        <v/>
      </c>
      <c r="M170" s="22" t="n"/>
    </row>
    <row r="171">
      <c r="A171" s="22" t="n"/>
      <c r="B171" s="22" t="n"/>
      <c r="C171" s="22" t="n"/>
      <c r="D171" s="22" t="n"/>
      <c r="E171" s="25" t="n"/>
      <c r="F171" s="25" t="n"/>
      <c r="G171" s="29" t="n"/>
      <c r="H171" s="30">
        <f>IF(D171="","",IFERROR(INDEX(sec_kgm,MATCH(D171,sec_code,0)),""))</f>
        <v/>
      </c>
      <c r="I171" s="31">
        <f>IF(H171="","",IF(INDEX(sec_class,MATCH(D171,sec_code,0))="PL",E171*F171*H171*VALUE(MID(D171,FIND(" - ",D171)+3,10))*G171,E171*H171*G171))</f>
        <v/>
      </c>
      <c r="J171" s="32">
        <f>IF(H171="","",IF(INDEX(sec_class,MATCH(D171,sec_code,0))&lt;&gt;"",INDEX(sec_class,MATCH(D171,sec_code,0)),IF(H171&lt;p_light,"L",IF(H171&lt;p_heavy,"M","H"))))</f>
        <v/>
      </c>
      <c r="K171" s="22" t="n"/>
      <c r="L171" s="32">
        <f>IF(K171&lt;&gt;"",K171,J171)</f>
        <v/>
      </c>
      <c r="M171" s="22" t="n"/>
    </row>
    <row r="172">
      <c r="A172" s="22" t="n"/>
      <c r="B172" s="22" t="n"/>
      <c r="C172" s="22" t="n"/>
      <c r="D172" s="22" t="n"/>
      <c r="E172" s="25" t="n"/>
      <c r="F172" s="25" t="n"/>
      <c r="G172" s="29" t="n"/>
      <c r="H172" s="30">
        <f>IF(D172="","",IFERROR(INDEX(sec_kgm,MATCH(D172,sec_code,0)),""))</f>
        <v/>
      </c>
      <c r="I172" s="31">
        <f>IF(H172="","",IF(INDEX(sec_class,MATCH(D172,sec_code,0))="PL",E172*F172*H172*VALUE(MID(D172,FIND(" - ",D172)+3,10))*G172,E172*H172*G172))</f>
        <v/>
      </c>
      <c r="J172" s="32">
        <f>IF(H172="","",IF(INDEX(sec_class,MATCH(D172,sec_code,0))&lt;&gt;"",INDEX(sec_class,MATCH(D172,sec_code,0)),IF(H172&lt;p_light,"L",IF(H172&lt;p_heavy,"M","H"))))</f>
        <v/>
      </c>
      <c r="K172" s="22" t="n"/>
      <c r="L172" s="32">
        <f>IF(K172&lt;&gt;"",K172,J172)</f>
        <v/>
      </c>
      <c r="M172" s="22" t="n"/>
    </row>
    <row r="173">
      <c r="A173" s="22" t="n"/>
      <c r="B173" s="22" t="n"/>
      <c r="C173" s="22" t="n"/>
      <c r="D173" s="22" t="n"/>
      <c r="E173" s="25" t="n"/>
      <c r="F173" s="25" t="n"/>
      <c r="G173" s="29" t="n"/>
      <c r="H173" s="30">
        <f>IF(D173="","",IFERROR(INDEX(sec_kgm,MATCH(D173,sec_code,0)),""))</f>
        <v/>
      </c>
      <c r="I173" s="31">
        <f>IF(H173="","",IF(INDEX(sec_class,MATCH(D173,sec_code,0))="PL",E173*F173*H173*VALUE(MID(D173,FIND(" - ",D173)+3,10))*G173,E173*H173*G173))</f>
        <v/>
      </c>
      <c r="J173" s="32">
        <f>IF(H173="","",IF(INDEX(sec_class,MATCH(D173,sec_code,0))&lt;&gt;"",INDEX(sec_class,MATCH(D173,sec_code,0)),IF(H173&lt;p_light,"L",IF(H173&lt;p_heavy,"M","H"))))</f>
        <v/>
      </c>
      <c r="K173" s="22" t="n"/>
      <c r="L173" s="32">
        <f>IF(K173&lt;&gt;"",K173,J173)</f>
        <v/>
      </c>
      <c r="M173" s="22" t="n"/>
    </row>
    <row r="174">
      <c r="A174" s="22" t="n"/>
      <c r="B174" s="22" t="n"/>
      <c r="C174" s="22" t="n"/>
      <c r="D174" s="22" t="n"/>
      <c r="E174" s="25" t="n"/>
      <c r="F174" s="25" t="n"/>
      <c r="G174" s="29" t="n"/>
      <c r="H174" s="30">
        <f>IF(D174="","",IFERROR(INDEX(sec_kgm,MATCH(D174,sec_code,0)),""))</f>
        <v/>
      </c>
      <c r="I174" s="31">
        <f>IF(H174="","",IF(INDEX(sec_class,MATCH(D174,sec_code,0))="PL",E174*F174*H174*VALUE(MID(D174,FIND(" - ",D174)+3,10))*G174,E174*H174*G174))</f>
        <v/>
      </c>
      <c r="J174" s="32">
        <f>IF(H174="","",IF(INDEX(sec_class,MATCH(D174,sec_code,0))&lt;&gt;"",INDEX(sec_class,MATCH(D174,sec_code,0)),IF(H174&lt;p_light,"L",IF(H174&lt;p_heavy,"M","H"))))</f>
        <v/>
      </c>
      <c r="K174" s="22" t="n"/>
      <c r="L174" s="32">
        <f>IF(K174&lt;&gt;"",K174,J174)</f>
        <v/>
      </c>
      <c r="M174" s="22" t="n"/>
    </row>
    <row r="175">
      <c r="A175" s="22" t="n"/>
      <c r="B175" s="22" t="n"/>
      <c r="C175" s="22" t="n"/>
      <c r="D175" s="22" t="n"/>
      <c r="E175" s="25" t="n"/>
      <c r="F175" s="25" t="n"/>
      <c r="G175" s="29" t="n"/>
      <c r="H175" s="30">
        <f>IF(D175="","",IFERROR(INDEX(sec_kgm,MATCH(D175,sec_code,0)),""))</f>
        <v/>
      </c>
      <c r="I175" s="31">
        <f>IF(H175="","",IF(INDEX(sec_class,MATCH(D175,sec_code,0))="PL",E175*F175*H175*VALUE(MID(D175,FIND(" - ",D175)+3,10))*G175,E175*H175*G175))</f>
        <v/>
      </c>
      <c r="J175" s="32">
        <f>IF(H175="","",IF(INDEX(sec_class,MATCH(D175,sec_code,0))&lt;&gt;"",INDEX(sec_class,MATCH(D175,sec_code,0)),IF(H175&lt;p_light,"L",IF(H175&lt;p_heavy,"M","H"))))</f>
        <v/>
      </c>
      <c r="K175" s="22" t="n"/>
      <c r="L175" s="32">
        <f>IF(K175&lt;&gt;"",K175,J175)</f>
        <v/>
      </c>
      <c r="M175" s="22" t="n"/>
    </row>
    <row r="176">
      <c r="A176" s="22" t="n"/>
      <c r="B176" s="22" t="n"/>
      <c r="C176" s="22" t="n"/>
      <c r="D176" s="22" t="n"/>
      <c r="E176" s="25" t="n"/>
      <c r="F176" s="25" t="n"/>
      <c r="G176" s="29" t="n"/>
      <c r="H176" s="30">
        <f>IF(D176="","",IFERROR(INDEX(sec_kgm,MATCH(D176,sec_code,0)),""))</f>
        <v/>
      </c>
      <c r="I176" s="31">
        <f>IF(H176="","",IF(INDEX(sec_class,MATCH(D176,sec_code,0))="PL",E176*F176*H176*VALUE(MID(D176,FIND(" - ",D176)+3,10))*G176,E176*H176*G176))</f>
        <v/>
      </c>
      <c r="J176" s="32">
        <f>IF(H176="","",IF(INDEX(sec_class,MATCH(D176,sec_code,0))&lt;&gt;"",INDEX(sec_class,MATCH(D176,sec_code,0)),IF(H176&lt;p_light,"L",IF(H176&lt;p_heavy,"M","H"))))</f>
        <v/>
      </c>
      <c r="K176" s="22" t="n"/>
      <c r="L176" s="32">
        <f>IF(K176&lt;&gt;"",K176,J176)</f>
        <v/>
      </c>
      <c r="M176" s="22" t="n"/>
    </row>
    <row r="177">
      <c r="A177" s="22" t="n"/>
      <c r="B177" s="22" t="n"/>
      <c r="C177" s="22" t="n"/>
      <c r="D177" s="22" t="n"/>
      <c r="E177" s="25" t="n"/>
      <c r="F177" s="25" t="n"/>
      <c r="G177" s="29" t="n"/>
      <c r="H177" s="30">
        <f>IF(D177="","",IFERROR(INDEX(sec_kgm,MATCH(D177,sec_code,0)),""))</f>
        <v/>
      </c>
      <c r="I177" s="31">
        <f>IF(H177="","",IF(INDEX(sec_class,MATCH(D177,sec_code,0))="PL",E177*F177*H177*VALUE(MID(D177,FIND(" - ",D177)+3,10))*G177,E177*H177*G177))</f>
        <v/>
      </c>
      <c r="J177" s="32">
        <f>IF(H177="","",IF(INDEX(sec_class,MATCH(D177,sec_code,0))&lt;&gt;"",INDEX(sec_class,MATCH(D177,sec_code,0)),IF(H177&lt;p_light,"L",IF(H177&lt;p_heavy,"M","H"))))</f>
        <v/>
      </c>
      <c r="K177" s="22" t="n"/>
      <c r="L177" s="32">
        <f>IF(K177&lt;&gt;"",K177,J177)</f>
        <v/>
      </c>
      <c r="M177" s="22" t="n"/>
    </row>
    <row r="178">
      <c r="A178" s="22" t="n"/>
      <c r="B178" s="22" t="n"/>
      <c r="C178" s="22" t="n"/>
      <c r="D178" s="22" t="n"/>
      <c r="E178" s="25" t="n"/>
      <c r="F178" s="25" t="n"/>
      <c r="G178" s="29" t="n"/>
      <c r="H178" s="30">
        <f>IF(D178="","",IFERROR(INDEX(sec_kgm,MATCH(D178,sec_code,0)),""))</f>
        <v/>
      </c>
      <c r="I178" s="31">
        <f>IF(H178="","",IF(INDEX(sec_class,MATCH(D178,sec_code,0))="PL",E178*F178*H178*VALUE(MID(D178,FIND(" - ",D178)+3,10))*G178,E178*H178*G178))</f>
        <v/>
      </c>
      <c r="J178" s="32">
        <f>IF(H178="","",IF(INDEX(sec_class,MATCH(D178,sec_code,0))&lt;&gt;"",INDEX(sec_class,MATCH(D178,sec_code,0)),IF(H178&lt;p_light,"L",IF(H178&lt;p_heavy,"M","H"))))</f>
        <v/>
      </c>
      <c r="K178" s="22" t="n"/>
      <c r="L178" s="32">
        <f>IF(K178&lt;&gt;"",K178,J178)</f>
        <v/>
      </c>
      <c r="M178" s="22" t="n"/>
    </row>
    <row r="179">
      <c r="A179" s="22" t="n"/>
      <c r="B179" s="22" t="n"/>
      <c r="C179" s="22" t="n"/>
      <c r="D179" s="22" t="n"/>
      <c r="E179" s="25" t="n"/>
      <c r="F179" s="25" t="n"/>
      <c r="G179" s="29" t="n"/>
      <c r="H179" s="30">
        <f>IF(D179="","",IFERROR(INDEX(sec_kgm,MATCH(D179,sec_code,0)),""))</f>
        <v/>
      </c>
      <c r="I179" s="31">
        <f>IF(H179="","",IF(INDEX(sec_class,MATCH(D179,sec_code,0))="PL",E179*F179*H179*VALUE(MID(D179,FIND(" - ",D179)+3,10))*G179,E179*H179*G179))</f>
        <v/>
      </c>
      <c r="J179" s="32">
        <f>IF(H179="","",IF(INDEX(sec_class,MATCH(D179,sec_code,0))&lt;&gt;"",INDEX(sec_class,MATCH(D179,sec_code,0)),IF(H179&lt;p_light,"L",IF(H179&lt;p_heavy,"M","H"))))</f>
        <v/>
      </c>
      <c r="K179" s="22" t="n"/>
      <c r="L179" s="32">
        <f>IF(K179&lt;&gt;"",K179,J179)</f>
        <v/>
      </c>
      <c r="M179" s="22" t="n"/>
    </row>
    <row r="180">
      <c r="A180" s="22" t="n"/>
      <c r="B180" s="22" t="n"/>
      <c r="C180" s="22" t="n"/>
      <c r="D180" s="22" t="n"/>
      <c r="E180" s="25" t="n"/>
      <c r="F180" s="25" t="n"/>
      <c r="G180" s="29" t="n"/>
      <c r="H180" s="30">
        <f>IF(D180="","",IFERROR(INDEX(sec_kgm,MATCH(D180,sec_code,0)),""))</f>
        <v/>
      </c>
      <c r="I180" s="31">
        <f>IF(H180="","",IF(INDEX(sec_class,MATCH(D180,sec_code,0))="PL",E180*F180*H180*VALUE(MID(D180,FIND(" - ",D180)+3,10))*G180,E180*H180*G180))</f>
        <v/>
      </c>
      <c r="J180" s="32">
        <f>IF(H180="","",IF(INDEX(sec_class,MATCH(D180,sec_code,0))&lt;&gt;"",INDEX(sec_class,MATCH(D180,sec_code,0)),IF(H180&lt;p_light,"L",IF(H180&lt;p_heavy,"M","H"))))</f>
        <v/>
      </c>
      <c r="K180" s="22" t="n"/>
      <c r="L180" s="32">
        <f>IF(K180&lt;&gt;"",K180,J180)</f>
        <v/>
      </c>
      <c r="M180" s="22" t="n"/>
    </row>
    <row r="181">
      <c r="A181" s="22" t="n"/>
      <c r="B181" s="22" t="n"/>
      <c r="C181" s="22" t="n"/>
      <c r="D181" s="22" t="n"/>
      <c r="E181" s="25" t="n"/>
      <c r="F181" s="25" t="n"/>
      <c r="G181" s="29" t="n"/>
      <c r="H181" s="30">
        <f>IF(D181="","",IFERROR(INDEX(sec_kgm,MATCH(D181,sec_code,0)),""))</f>
        <v/>
      </c>
      <c r="I181" s="31">
        <f>IF(H181="","",IF(INDEX(sec_class,MATCH(D181,sec_code,0))="PL",E181*F181*H181*VALUE(MID(D181,FIND(" - ",D181)+3,10))*G181,E181*H181*G181))</f>
        <v/>
      </c>
      <c r="J181" s="32">
        <f>IF(H181="","",IF(INDEX(sec_class,MATCH(D181,sec_code,0))&lt;&gt;"",INDEX(sec_class,MATCH(D181,sec_code,0)),IF(H181&lt;p_light,"L",IF(H181&lt;p_heavy,"M","H"))))</f>
        <v/>
      </c>
      <c r="K181" s="22" t="n"/>
      <c r="L181" s="32">
        <f>IF(K181&lt;&gt;"",K181,J181)</f>
        <v/>
      </c>
      <c r="M181" s="22" t="n"/>
    </row>
    <row r="182">
      <c r="A182" s="22" t="n"/>
      <c r="B182" s="22" t="n"/>
      <c r="C182" s="22" t="n"/>
      <c r="D182" s="22" t="n"/>
      <c r="E182" s="25" t="n"/>
      <c r="F182" s="25" t="n"/>
      <c r="G182" s="29" t="n"/>
      <c r="H182" s="30">
        <f>IF(D182="","",IFERROR(INDEX(sec_kgm,MATCH(D182,sec_code,0)),""))</f>
        <v/>
      </c>
      <c r="I182" s="31">
        <f>IF(H182="","",IF(INDEX(sec_class,MATCH(D182,sec_code,0))="PL",E182*F182*H182*VALUE(MID(D182,FIND(" - ",D182)+3,10))*G182,E182*H182*G182))</f>
        <v/>
      </c>
      <c r="J182" s="32">
        <f>IF(H182="","",IF(INDEX(sec_class,MATCH(D182,sec_code,0))&lt;&gt;"",INDEX(sec_class,MATCH(D182,sec_code,0)),IF(H182&lt;p_light,"L",IF(H182&lt;p_heavy,"M","H"))))</f>
        <v/>
      </c>
      <c r="K182" s="22" t="n"/>
      <c r="L182" s="32">
        <f>IF(K182&lt;&gt;"",K182,J182)</f>
        <v/>
      </c>
      <c r="M182" s="22" t="n"/>
    </row>
    <row r="183">
      <c r="A183" s="22" t="n"/>
      <c r="B183" s="22" t="n"/>
      <c r="C183" s="22" t="n"/>
      <c r="D183" s="22" t="n"/>
      <c r="E183" s="25" t="n"/>
      <c r="F183" s="25" t="n"/>
      <c r="G183" s="29" t="n"/>
      <c r="H183" s="30">
        <f>IF(D183="","",IFERROR(INDEX(sec_kgm,MATCH(D183,sec_code,0)),""))</f>
        <v/>
      </c>
      <c r="I183" s="31">
        <f>IF(H183="","",IF(INDEX(sec_class,MATCH(D183,sec_code,0))="PL",E183*F183*H183*VALUE(MID(D183,FIND(" - ",D183)+3,10))*G183,E183*H183*G183))</f>
        <v/>
      </c>
      <c r="J183" s="32">
        <f>IF(H183="","",IF(INDEX(sec_class,MATCH(D183,sec_code,0))&lt;&gt;"",INDEX(sec_class,MATCH(D183,sec_code,0)),IF(H183&lt;p_light,"L",IF(H183&lt;p_heavy,"M","H"))))</f>
        <v/>
      </c>
      <c r="K183" s="22" t="n"/>
      <c r="L183" s="32">
        <f>IF(K183&lt;&gt;"",K183,J183)</f>
        <v/>
      </c>
      <c r="M183" s="22" t="n"/>
    </row>
    <row r="184">
      <c r="A184" s="22" t="n"/>
      <c r="B184" s="22" t="n"/>
      <c r="C184" s="22" t="n"/>
      <c r="D184" s="22" t="n"/>
      <c r="E184" s="25" t="n"/>
      <c r="F184" s="25" t="n"/>
      <c r="G184" s="29" t="n"/>
      <c r="H184" s="30">
        <f>IF(D184="","",IFERROR(INDEX(sec_kgm,MATCH(D184,sec_code,0)),""))</f>
        <v/>
      </c>
      <c r="I184" s="31">
        <f>IF(H184="","",IF(INDEX(sec_class,MATCH(D184,sec_code,0))="PL",E184*F184*H184*VALUE(MID(D184,FIND(" - ",D184)+3,10))*G184,E184*H184*G184))</f>
        <v/>
      </c>
      <c r="J184" s="32">
        <f>IF(H184="","",IF(INDEX(sec_class,MATCH(D184,sec_code,0))&lt;&gt;"",INDEX(sec_class,MATCH(D184,sec_code,0)),IF(H184&lt;p_light,"L",IF(H184&lt;p_heavy,"M","H"))))</f>
        <v/>
      </c>
      <c r="K184" s="22" t="n"/>
      <c r="L184" s="32">
        <f>IF(K184&lt;&gt;"",K184,J184)</f>
        <v/>
      </c>
      <c r="M184" s="22" t="n"/>
    </row>
    <row r="185">
      <c r="A185" s="22" t="n"/>
      <c r="B185" s="22" t="n"/>
      <c r="C185" s="22" t="n"/>
      <c r="D185" s="22" t="n"/>
      <c r="E185" s="25" t="n"/>
      <c r="F185" s="25" t="n"/>
      <c r="G185" s="29" t="n"/>
      <c r="H185" s="30">
        <f>IF(D185="","",IFERROR(INDEX(sec_kgm,MATCH(D185,sec_code,0)),""))</f>
        <v/>
      </c>
      <c r="I185" s="31">
        <f>IF(H185="","",IF(INDEX(sec_class,MATCH(D185,sec_code,0))="PL",E185*F185*H185*VALUE(MID(D185,FIND(" - ",D185)+3,10))*G185,E185*H185*G185))</f>
        <v/>
      </c>
      <c r="J185" s="32">
        <f>IF(H185="","",IF(INDEX(sec_class,MATCH(D185,sec_code,0))&lt;&gt;"",INDEX(sec_class,MATCH(D185,sec_code,0)),IF(H185&lt;p_light,"L",IF(H185&lt;p_heavy,"M","H"))))</f>
        <v/>
      </c>
      <c r="K185" s="22" t="n"/>
      <c r="L185" s="32">
        <f>IF(K185&lt;&gt;"",K185,J185)</f>
        <v/>
      </c>
      <c r="M185" s="22" t="n"/>
    </row>
    <row r="186">
      <c r="A186" s="22" t="n"/>
      <c r="B186" s="22" t="n"/>
      <c r="C186" s="22" t="n"/>
      <c r="D186" s="22" t="n"/>
      <c r="E186" s="25" t="n"/>
      <c r="F186" s="25" t="n"/>
      <c r="G186" s="29" t="n"/>
      <c r="H186" s="30">
        <f>IF(D186="","",IFERROR(INDEX(sec_kgm,MATCH(D186,sec_code,0)),""))</f>
        <v/>
      </c>
      <c r="I186" s="31">
        <f>IF(H186="","",IF(INDEX(sec_class,MATCH(D186,sec_code,0))="PL",E186*F186*H186*VALUE(MID(D186,FIND(" - ",D186)+3,10))*G186,E186*H186*G186))</f>
        <v/>
      </c>
      <c r="J186" s="32">
        <f>IF(H186="","",IF(INDEX(sec_class,MATCH(D186,sec_code,0))&lt;&gt;"",INDEX(sec_class,MATCH(D186,sec_code,0)),IF(H186&lt;p_light,"L",IF(H186&lt;p_heavy,"M","H"))))</f>
        <v/>
      </c>
      <c r="K186" s="22" t="n"/>
      <c r="L186" s="32">
        <f>IF(K186&lt;&gt;"",K186,J186)</f>
        <v/>
      </c>
      <c r="M186" s="22" t="n"/>
    </row>
    <row r="187">
      <c r="A187" s="22" t="n"/>
      <c r="B187" s="22" t="n"/>
      <c r="C187" s="22" t="n"/>
      <c r="D187" s="22" t="n"/>
      <c r="E187" s="25" t="n"/>
      <c r="F187" s="25" t="n"/>
      <c r="G187" s="29" t="n"/>
      <c r="H187" s="30">
        <f>IF(D187="","",IFERROR(INDEX(sec_kgm,MATCH(D187,sec_code,0)),""))</f>
        <v/>
      </c>
      <c r="I187" s="31">
        <f>IF(H187="","",IF(INDEX(sec_class,MATCH(D187,sec_code,0))="PL",E187*F187*H187*VALUE(MID(D187,FIND(" - ",D187)+3,10))*G187,E187*H187*G187))</f>
        <v/>
      </c>
      <c r="J187" s="32">
        <f>IF(H187="","",IF(INDEX(sec_class,MATCH(D187,sec_code,0))&lt;&gt;"",INDEX(sec_class,MATCH(D187,sec_code,0)),IF(H187&lt;p_light,"L",IF(H187&lt;p_heavy,"M","H"))))</f>
        <v/>
      </c>
      <c r="K187" s="22" t="n"/>
      <c r="L187" s="32">
        <f>IF(K187&lt;&gt;"",K187,J187)</f>
        <v/>
      </c>
      <c r="M187" s="22" t="n"/>
    </row>
    <row r="188">
      <c r="A188" s="22" t="n"/>
      <c r="B188" s="22" t="n"/>
      <c r="C188" s="22" t="n"/>
      <c r="D188" s="22" t="n"/>
      <c r="E188" s="25" t="n"/>
      <c r="F188" s="25" t="n"/>
      <c r="G188" s="29" t="n"/>
      <c r="H188" s="30">
        <f>IF(D188="","",IFERROR(INDEX(sec_kgm,MATCH(D188,sec_code,0)),""))</f>
        <v/>
      </c>
      <c r="I188" s="31">
        <f>IF(H188="","",IF(INDEX(sec_class,MATCH(D188,sec_code,0))="PL",E188*F188*H188*VALUE(MID(D188,FIND(" - ",D188)+3,10))*G188,E188*H188*G188))</f>
        <v/>
      </c>
      <c r="J188" s="32">
        <f>IF(H188="","",IF(INDEX(sec_class,MATCH(D188,sec_code,0))&lt;&gt;"",INDEX(sec_class,MATCH(D188,sec_code,0)),IF(H188&lt;p_light,"L",IF(H188&lt;p_heavy,"M","H"))))</f>
        <v/>
      </c>
      <c r="K188" s="22" t="n"/>
      <c r="L188" s="32">
        <f>IF(K188&lt;&gt;"",K188,J188)</f>
        <v/>
      </c>
      <c r="M188" s="22" t="n"/>
    </row>
    <row r="189">
      <c r="A189" s="22" t="n"/>
      <c r="B189" s="22" t="n"/>
      <c r="C189" s="22" t="n"/>
      <c r="D189" s="22" t="n"/>
      <c r="E189" s="25" t="n"/>
      <c r="F189" s="25" t="n"/>
      <c r="G189" s="29" t="n"/>
      <c r="H189" s="30">
        <f>IF(D189="","",IFERROR(INDEX(sec_kgm,MATCH(D189,sec_code,0)),""))</f>
        <v/>
      </c>
      <c r="I189" s="31">
        <f>IF(H189="","",IF(INDEX(sec_class,MATCH(D189,sec_code,0))="PL",E189*F189*H189*VALUE(MID(D189,FIND(" - ",D189)+3,10))*G189,E189*H189*G189))</f>
        <v/>
      </c>
      <c r="J189" s="32">
        <f>IF(H189="","",IF(INDEX(sec_class,MATCH(D189,sec_code,0))&lt;&gt;"",INDEX(sec_class,MATCH(D189,sec_code,0)),IF(H189&lt;p_light,"L",IF(H189&lt;p_heavy,"M","H"))))</f>
        <v/>
      </c>
      <c r="K189" s="22" t="n"/>
      <c r="L189" s="32">
        <f>IF(K189&lt;&gt;"",K189,J189)</f>
        <v/>
      </c>
      <c r="M189" s="22" t="n"/>
    </row>
    <row r="190">
      <c r="A190" s="22" t="n"/>
      <c r="B190" s="22" t="n"/>
      <c r="C190" s="22" t="n"/>
      <c r="D190" s="22" t="n"/>
      <c r="E190" s="25" t="n"/>
      <c r="F190" s="25" t="n"/>
      <c r="G190" s="29" t="n"/>
      <c r="H190" s="30">
        <f>IF(D190="","",IFERROR(INDEX(sec_kgm,MATCH(D190,sec_code,0)),""))</f>
        <v/>
      </c>
      <c r="I190" s="31">
        <f>IF(H190="","",IF(INDEX(sec_class,MATCH(D190,sec_code,0))="PL",E190*F190*H190*VALUE(MID(D190,FIND(" - ",D190)+3,10))*G190,E190*H190*G190))</f>
        <v/>
      </c>
      <c r="J190" s="32">
        <f>IF(H190="","",IF(INDEX(sec_class,MATCH(D190,sec_code,0))&lt;&gt;"",INDEX(sec_class,MATCH(D190,sec_code,0)),IF(H190&lt;p_light,"L",IF(H190&lt;p_heavy,"M","H"))))</f>
        <v/>
      </c>
      <c r="K190" s="22" t="n"/>
      <c r="L190" s="32">
        <f>IF(K190&lt;&gt;"",K190,J190)</f>
        <v/>
      </c>
      <c r="M190" s="22" t="n"/>
    </row>
    <row r="191">
      <c r="A191" s="22" t="n"/>
      <c r="B191" s="22" t="n"/>
      <c r="C191" s="22" t="n"/>
      <c r="D191" s="22" t="n"/>
      <c r="E191" s="25" t="n"/>
      <c r="F191" s="25" t="n"/>
      <c r="G191" s="29" t="n"/>
      <c r="H191" s="30">
        <f>IF(D191="","",IFERROR(INDEX(sec_kgm,MATCH(D191,sec_code,0)),""))</f>
        <v/>
      </c>
      <c r="I191" s="31">
        <f>IF(H191="","",IF(INDEX(sec_class,MATCH(D191,sec_code,0))="PL",E191*F191*H191*VALUE(MID(D191,FIND(" - ",D191)+3,10))*G191,E191*H191*G191))</f>
        <v/>
      </c>
      <c r="J191" s="32">
        <f>IF(H191="","",IF(INDEX(sec_class,MATCH(D191,sec_code,0))&lt;&gt;"",INDEX(sec_class,MATCH(D191,sec_code,0)),IF(H191&lt;p_light,"L",IF(H191&lt;p_heavy,"M","H"))))</f>
        <v/>
      </c>
      <c r="K191" s="22" t="n"/>
      <c r="L191" s="32">
        <f>IF(K191&lt;&gt;"",K191,J191)</f>
        <v/>
      </c>
      <c r="M191" s="22" t="n"/>
    </row>
    <row r="192">
      <c r="A192" s="22" t="n"/>
      <c r="B192" s="22" t="n"/>
      <c r="C192" s="22" t="n"/>
      <c r="D192" s="22" t="n"/>
      <c r="E192" s="25" t="n"/>
      <c r="F192" s="25" t="n"/>
      <c r="G192" s="29" t="n"/>
      <c r="H192" s="30">
        <f>IF(D192="","",IFERROR(INDEX(sec_kgm,MATCH(D192,sec_code,0)),""))</f>
        <v/>
      </c>
      <c r="I192" s="31">
        <f>IF(H192="","",IF(INDEX(sec_class,MATCH(D192,sec_code,0))="PL",E192*F192*H192*VALUE(MID(D192,FIND(" - ",D192)+3,10))*G192,E192*H192*G192))</f>
        <v/>
      </c>
      <c r="J192" s="32">
        <f>IF(H192="","",IF(INDEX(sec_class,MATCH(D192,sec_code,0))&lt;&gt;"",INDEX(sec_class,MATCH(D192,sec_code,0)),IF(H192&lt;p_light,"L",IF(H192&lt;p_heavy,"M","H"))))</f>
        <v/>
      </c>
      <c r="K192" s="22" t="n"/>
      <c r="L192" s="32">
        <f>IF(K192&lt;&gt;"",K192,J192)</f>
        <v/>
      </c>
      <c r="M192" s="22" t="n"/>
    </row>
    <row r="193">
      <c r="A193" s="22" t="n"/>
      <c r="B193" s="22" t="n"/>
      <c r="C193" s="22" t="n"/>
      <c r="D193" s="22" t="n"/>
      <c r="E193" s="25" t="n"/>
      <c r="F193" s="25" t="n"/>
      <c r="G193" s="29" t="n"/>
      <c r="H193" s="30">
        <f>IF(D193="","",IFERROR(INDEX(sec_kgm,MATCH(D193,sec_code,0)),""))</f>
        <v/>
      </c>
      <c r="I193" s="31">
        <f>IF(H193="","",IF(INDEX(sec_class,MATCH(D193,sec_code,0))="PL",E193*F193*H193*VALUE(MID(D193,FIND(" - ",D193)+3,10))*G193,E193*H193*G193))</f>
        <v/>
      </c>
      <c r="J193" s="32">
        <f>IF(H193="","",IF(INDEX(sec_class,MATCH(D193,sec_code,0))&lt;&gt;"",INDEX(sec_class,MATCH(D193,sec_code,0)),IF(H193&lt;p_light,"L",IF(H193&lt;p_heavy,"M","H"))))</f>
        <v/>
      </c>
      <c r="K193" s="22" t="n"/>
      <c r="L193" s="32">
        <f>IF(K193&lt;&gt;"",K193,J193)</f>
        <v/>
      </c>
      <c r="M193" s="22" t="n"/>
    </row>
    <row r="194">
      <c r="A194" s="22" t="n"/>
      <c r="B194" s="22" t="n"/>
      <c r="C194" s="22" t="n"/>
      <c r="D194" s="22" t="n"/>
      <c r="E194" s="25" t="n"/>
      <c r="F194" s="25" t="n"/>
      <c r="G194" s="29" t="n"/>
      <c r="H194" s="30">
        <f>IF(D194="","",IFERROR(INDEX(sec_kgm,MATCH(D194,sec_code,0)),""))</f>
        <v/>
      </c>
      <c r="I194" s="31">
        <f>IF(H194="","",IF(INDEX(sec_class,MATCH(D194,sec_code,0))="PL",E194*F194*H194*VALUE(MID(D194,FIND(" - ",D194)+3,10))*G194,E194*H194*G194))</f>
        <v/>
      </c>
      <c r="J194" s="32">
        <f>IF(H194="","",IF(INDEX(sec_class,MATCH(D194,sec_code,0))&lt;&gt;"",INDEX(sec_class,MATCH(D194,sec_code,0)),IF(H194&lt;p_light,"L",IF(H194&lt;p_heavy,"M","H"))))</f>
        <v/>
      </c>
      <c r="K194" s="22" t="n"/>
      <c r="L194" s="32">
        <f>IF(K194&lt;&gt;"",K194,J194)</f>
        <v/>
      </c>
      <c r="M194" s="22" t="n"/>
    </row>
    <row r="195">
      <c r="A195" s="22" t="n"/>
      <c r="B195" s="22" t="n"/>
      <c r="C195" s="22" t="n"/>
      <c r="D195" s="22" t="n"/>
      <c r="E195" s="25" t="n"/>
      <c r="F195" s="25" t="n"/>
      <c r="G195" s="29" t="n"/>
      <c r="H195" s="30">
        <f>IF(D195="","",IFERROR(INDEX(sec_kgm,MATCH(D195,sec_code,0)),""))</f>
        <v/>
      </c>
      <c r="I195" s="31">
        <f>IF(H195="","",IF(INDEX(sec_class,MATCH(D195,sec_code,0))="PL",E195*F195*H195*VALUE(MID(D195,FIND(" - ",D195)+3,10))*G195,E195*H195*G195))</f>
        <v/>
      </c>
      <c r="J195" s="32">
        <f>IF(H195="","",IF(INDEX(sec_class,MATCH(D195,sec_code,0))&lt;&gt;"",INDEX(sec_class,MATCH(D195,sec_code,0)),IF(H195&lt;p_light,"L",IF(H195&lt;p_heavy,"M","H"))))</f>
        <v/>
      </c>
      <c r="K195" s="22" t="n"/>
      <c r="L195" s="32">
        <f>IF(K195&lt;&gt;"",K195,J195)</f>
        <v/>
      </c>
      <c r="M195" s="22" t="n"/>
    </row>
    <row r="196">
      <c r="A196" s="22" t="n"/>
      <c r="B196" s="22" t="n"/>
      <c r="C196" s="22" t="n"/>
      <c r="D196" s="22" t="n"/>
      <c r="E196" s="25" t="n"/>
      <c r="F196" s="25" t="n"/>
      <c r="G196" s="29" t="n"/>
      <c r="H196" s="30">
        <f>IF(D196="","",IFERROR(INDEX(sec_kgm,MATCH(D196,sec_code,0)),""))</f>
        <v/>
      </c>
      <c r="I196" s="31">
        <f>IF(H196="","",IF(INDEX(sec_class,MATCH(D196,sec_code,0))="PL",E196*F196*H196*VALUE(MID(D196,FIND(" - ",D196)+3,10))*G196,E196*H196*G196))</f>
        <v/>
      </c>
      <c r="J196" s="32">
        <f>IF(H196="","",IF(INDEX(sec_class,MATCH(D196,sec_code,0))&lt;&gt;"",INDEX(sec_class,MATCH(D196,sec_code,0)),IF(H196&lt;p_light,"L",IF(H196&lt;p_heavy,"M","H"))))</f>
        <v/>
      </c>
      <c r="K196" s="22" t="n"/>
      <c r="L196" s="32">
        <f>IF(K196&lt;&gt;"",K196,J196)</f>
        <v/>
      </c>
      <c r="M196" s="22" t="n"/>
    </row>
    <row r="197">
      <c r="A197" s="22" t="n"/>
      <c r="B197" s="22" t="n"/>
      <c r="C197" s="22" t="n"/>
      <c r="D197" s="22" t="n"/>
      <c r="E197" s="25" t="n"/>
      <c r="F197" s="25" t="n"/>
      <c r="G197" s="29" t="n"/>
      <c r="H197" s="30">
        <f>IF(D197="","",IFERROR(INDEX(sec_kgm,MATCH(D197,sec_code,0)),""))</f>
        <v/>
      </c>
      <c r="I197" s="31">
        <f>IF(H197="","",IF(INDEX(sec_class,MATCH(D197,sec_code,0))="PL",E197*F197*H197*VALUE(MID(D197,FIND(" - ",D197)+3,10))*G197,E197*H197*G197))</f>
        <v/>
      </c>
      <c r="J197" s="32">
        <f>IF(H197="","",IF(INDEX(sec_class,MATCH(D197,sec_code,0))&lt;&gt;"",INDEX(sec_class,MATCH(D197,sec_code,0)),IF(H197&lt;p_light,"L",IF(H197&lt;p_heavy,"M","H"))))</f>
        <v/>
      </c>
      <c r="K197" s="22" t="n"/>
      <c r="L197" s="32">
        <f>IF(K197&lt;&gt;"",K197,J197)</f>
        <v/>
      </c>
      <c r="M197" s="22" t="n"/>
    </row>
    <row r="198">
      <c r="A198" s="22" t="n"/>
      <c r="B198" s="22" t="n"/>
      <c r="C198" s="22" t="n"/>
      <c r="D198" s="22" t="n"/>
      <c r="E198" s="25" t="n"/>
      <c r="F198" s="25" t="n"/>
      <c r="G198" s="29" t="n"/>
      <c r="H198" s="30">
        <f>IF(D198="","",IFERROR(INDEX(sec_kgm,MATCH(D198,sec_code,0)),""))</f>
        <v/>
      </c>
      <c r="I198" s="31">
        <f>IF(H198="","",IF(INDEX(sec_class,MATCH(D198,sec_code,0))="PL",E198*F198*H198*VALUE(MID(D198,FIND(" - ",D198)+3,10))*G198,E198*H198*G198))</f>
        <v/>
      </c>
      <c r="J198" s="32">
        <f>IF(H198="","",IF(INDEX(sec_class,MATCH(D198,sec_code,0))&lt;&gt;"",INDEX(sec_class,MATCH(D198,sec_code,0)),IF(H198&lt;p_light,"L",IF(H198&lt;p_heavy,"M","H"))))</f>
        <v/>
      </c>
      <c r="K198" s="22" t="n"/>
      <c r="L198" s="32">
        <f>IF(K198&lt;&gt;"",K198,J198)</f>
        <v/>
      </c>
      <c r="M198" s="22" t="n"/>
    </row>
    <row r="199">
      <c r="A199" s="22" t="n"/>
      <c r="B199" s="22" t="n"/>
      <c r="C199" s="22" t="n"/>
      <c r="D199" s="22" t="n"/>
      <c r="E199" s="25" t="n"/>
      <c r="F199" s="25" t="n"/>
      <c r="G199" s="29" t="n"/>
      <c r="H199" s="30">
        <f>IF(D199="","",IFERROR(INDEX(sec_kgm,MATCH(D199,sec_code,0)),""))</f>
        <v/>
      </c>
      <c r="I199" s="31">
        <f>IF(H199="","",IF(INDEX(sec_class,MATCH(D199,sec_code,0))="PL",E199*F199*H199*VALUE(MID(D199,FIND(" - ",D199)+3,10))*G199,E199*H199*G199))</f>
        <v/>
      </c>
      <c r="J199" s="32">
        <f>IF(H199="","",IF(INDEX(sec_class,MATCH(D199,sec_code,0))&lt;&gt;"",INDEX(sec_class,MATCH(D199,sec_code,0)),IF(H199&lt;p_light,"L",IF(H199&lt;p_heavy,"M","H"))))</f>
        <v/>
      </c>
      <c r="K199" s="22" t="n"/>
      <c r="L199" s="32">
        <f>IF(K199&lt;&gt;"",K199,J199)</f>
        <v/>
      </c>
      <c r="M199" s="22" t="n"/>
    </row>
    <row r="200">
      <c r="A200" s="22" t="n"/>
      <c r="B200" s="22" t="n"/>
      <c r="C200" s="22" t="n"/>
      <c r="D200" s="22" t="n"/>
      <c r="E200" s="25" t="n"/>
      <c r="F200" s="25" t="n"/>
      <c r="G200" s="29" t="n"/>
      <c r="H200" s="30">
        <f>IF(D200="","",IFERROR(INDEX(sec_kgm,MATCH(D200,sec_code,0)),""))</f>
        <v/>
      </c>
      <c r="I200" s="31">
        <f>IF(H200="","",IF(INDEX(sec_class,MATCH(D200,sec_code,0))="PL",E200*F200*H200*VALUE(MID(D200,FIND(" - ",D200)+3,10))*G200,E200*H200*G200))</f>
        <v/>
      </c>
      <c r="J200" s="32">
        <f>IF(H200="","",IF(INDEX(sec_class,MATCH(D200,sec_code,0))&lt;&gt;"",INDEX(sec_class,MATCH(D200,sec_code,0)),IF(H200&lt;p_light,"L",IF(H200&lt;p_heavy,"M","H"))))</f>
        <v/>
      </c>
      <c r="K200" s="22" t="n"/>
      <c r="L200" s="32">
        <f>IF(K200&lt;&gt;"",K200,J200)</f>
        <v/>
      </c>
      <c r="M200" s="22" t="n"/>
    </row>
    <row r="201">
      <c r="A201" s="22" t="n"/>
      <c r="B201" s="22" t="n"/>
      <c r="C201" s="22" t="n"/>
      <c r="D201" s="22" t="n"/>
      <c r="E201" s="25" t="n"/>
      <c r="F201" s="25" t="n"/>
      <c r="G201" s="29" t="n"/>
      <c r="H201" s="30">
        <f>IF(D201="","",IFERROR(INDEX(sec_kgm,MATCH(D201,sec_code,0)),""))</f>
        <v/>
      </c>
      <c r="I201" s="31">
        <f>IF(H201="","",IF(INDEX(sec_class,MATCH(D201,sec_code,0))="PL",E201*F201*H201*VALUE(MID(D201,FIND(" - ",D201)+3,10))*G201,E201*H201*G201))</f>
        <v/>
      </c>
      <c r="J201" s="32">
        <f>IF(H201="","",IF(INDEX(sec_class,MATCH(D201,sec_code,0))&lt;&gt;"",INDEX(sec_class,MATCH(D201,sec_code,0)),IF(H201&lt;p_light,"L",IF(H201&lt;p_heavy,"M","H"))))</f>
        <v/>
      </c>
      <c r="K201" s="22" t="n"/>
      <c r="L201" s="32">
        <f>IF(K201&lt;&gt;"",K201,J201)</f>
        <v/>
      </c>
      <c r="M201" s="22" t="n"/>
    </row>
    <row r="202">
      <c r="A202" s="22" t="n"/>
      <c r="B202" s="22" t="n"/>
      <c r="C202" s="22" t="n"/>
      <c r="D202" s="22" t="n"/>
      <c r="E202" s="25" t="n"/>
      <c r="F202" s="25" t="n"/>
      <c r="G202" s="29" t="n"/>
      <c r="H202" s="30">
        <f>IF(D202="","",IFERROR(INDEX(sec_kgm,MATCH(D202,sec_code,0)),""))</f>
        <v/>
      </c>
      <c r="I202" s="31">
        <f>IF(H202="","",IF(INDEX(sec_class,MATCH(D202,sec_code,0))="PL",E202*F202*H202*VALUE(MID(D202,FIND(" - ",D202)+3,10))*G202,E202*H202*G202))</f>
        <v/>
      </c>
      <c r="J202" s="32">
        <f>IF(H202="","",IF(INDEX(sec_class,MATCH(D202,sec_code,0))&lt;&gt;"",INDEX(sec_class,MATCH(D202,sec_code,0)),IF(H202&lt;p_light,"L",IF(H202&lt;p_heavy,"M","H"))))</f>
        <v/>
      </c>
      <c r="K202" s="22" t="n"/>
      <c r="L202" s="32">
        <f>IF(K202&lt;&gt;"",K202,J202)</f>
        <v/>
      </c>
      <c r="M202" s="22" t="n"/>
    </row>
    <row r="203">
      <c r="A203" s="22" t="n"/>
      <c r="B203" s="22" t="n"/>
      <c r="C203" s="22" t="n"/>
      <c r="D203" s="22" t="n"/>
      <c r="E203" s="25" t="n"/>
      <c r="F203" s="25" t="n"/>
      <c r="G203" s="29" t="n"/>
      <c r="H203" s="30">
        <f>IF(D203="","",IFERROR(INDEX(sec_kgm,MATCH(D203,sec_code,0)),""))</f>
        <v/>
      </c>
      <c r="I203" s="31">
        <f>IF(H203="","",IF(INDEX(sec_class,MATCH(D203,sec_code,0))="PL",E203*F203*H203*VALUE(MID(D203,FIND(" - ",D203)+3,10))*G203,E203*H203*G203))</f>
        <v/>
      </c>
      <c r="J203" s="32">
        <f>IF(H203="","",IF(INDEX(sec_class,MATCH(D203,sec_code,0))&lt;&gt;"",INDEX(sec_class,MATCH(D203,sec_code,0)),IF(H203&lt;p_light,"L",IF(H203&lt;p_heavy,"M","H"))))</f>
        <v/>
      </c>
      <c r="K203" s="22" t="n"/>
      <c r="L203" s="32">
        <f>IF(K203&lt;&gt;"",K203,J203)</f>
        <v/>
      </c>
      <c r="M203" s="22" t="n"/>
    </row>
    <row r="204">
      <c r="A204" s="22" t="n"/>
      <c r="B204" s="22" t="n"/>
      <c r="C204" s="22" t="n"/>
      <c r="D204" s="22" t="n"/>
      <c r="E204" s="25" t="n"/>
      <c r="F204" s="25" t="n"/>
      <c r="G204" s="29" t="n"/>
      <c r="H204" s="30">
        <f>IF(D204="","",IFERROR(INDEX(sec_kgm,MATCH(D204,sec_code,0)),""))</f>
        <v/>
      </c>
      <c r="I204" s="31">
        <f>IF(H204="","",IF(INDEX(sec_class,MATCH(D204,sec_code,0))="PL",E204*F204*H204*VALUE(MID(D204,FIND(" - ",D204)+3,10))*G204,E204*H204*G204))</f>
        <v/>
      </c>
      <c r="J204" s="32">
        <f>IF(H204="","",IF(INDEX(sec_class,MATCH(D204,sec_code,0))&lt;&gt;"",INDEX(sec_class,MATCH(D204,sec_code,0)),IF(H204&lt;p_light,"L",IF(H204&lt;p_heavy,"M","H"))))</f>
        <v/>
      </c>
      <c r="K204" s="22" t="n"/>
      <c r="L204" s="32">
        <f>IF(K204&lt;&gt;"",K204,J204)</f>
        <v/>
      </c>
      <c r="M204" s="22" t="n"/>
    </row>
    <row r="205">
      <c r="A205" s="22" t="n"/>
      <c r="B205" s="22" t="n"/>
      <c r="C205" s="22" t="n"/>
      <c r="D205" s="22" t="n"/>
      <c r="E205" s="25" t="n"/>
      <c r="F205" s="25" t="n"/>
      <c r="G205" s="29" t="n"/>
      <c r="H205" s="30">
        <f>IF(D205="","",IFERROR(INDEX(sec_kgm,MATCH(D205,sec_code,0)),""))</f>
        <v/>
      </c>
      <c r="I205" s="31">
        <f>IF(H205="","",IF(INDEX(sec_class,MATCH(D205,sec_code,0))="PL",E205*F205*H205*VALUE(MID(D205,FIND(" - ",D205)+3,10))*G205,E205*H205*G205))</f>
        <v/>
      </c>
      <c r="J205" s="32">
        <f>IF(H205="","",IF(INDEX(sec_class,MATCH(D205,sec_code,0))&lt;&gt;"",INDEX(sec_class,MATCH(D205,sec_code,0)),IF(H205&lt;p_light,"L",IF(H205&lt;p_heavy,"M","H"))))</f>
        <v/>
      </c>
      <c r="K205" s="22" t="n"/>
      <c r="L205" s="32">
        <f>IF(K205&lt;&gt;"",K205,J205)</f>
        <v/>
      </c>
      <c r="M205" s="22" t="n"/>
    </row>
    <row r="206">
      <c r="A206" s="22" t="n"/>
      <c r="B206" s="22" t="n"/>
      <c r="C206" s="22" t="n"/>
      <c r="D206" s="22" t="n"/>
      <c r="E206" s="25" t="n"/>
      <c r="F206" s="25" t="n"/>
      <c r="G206" s="29" t="n"/>
      <c r="H206" s="30">
        <f>IF(D206="","",IFERROR(INDEX(sec_kgm,MATCH(D206,sec_code,0)),""))</f>
        <v/>
      </c>
      <c r="I206" s="31">
        <f>IF(H206="","",IF(INDEX(sec_class,MATCH(D206,sec_code,0))="PL",E206*F206*H206*VALUE(MID(D206,FIND(" - ",D206)+3,10))*G206,E206*H206*G206))</f>
        <v/>
      </c>
      <c r="J206" s="32">
        <f>IF(H206="","",IF(INDEX(sec_class,MATCH(D206,sec_code,0))&lt;&gt;"",INDEX(sec_class,MATCH(D206,sec_code,0)),IF(H206&lt;p_light,"L",IF(H206&lt;p_heavy,"M","H"))))</f>
        <v/>
      </c>
      <c r="K206" s="22" t="n"/>
      <c r="L206" s="32">
        <f>IF(K206&lt;&gt;"",K206,J206)</f>
        <v/>
      </c>
      <c r="M206" s="22" t="n"/>
    </row>
    <row r="207">
      <c r="A207" s="22" t="n"/>
      <c r="B207" s="22" t="n"/>
      <c r="C207" s="22" t="n"/>
      <c r="D207" s="22" t="n"/>
      <c r="E207" s="25" t="n"/>
      <c r="F207" s="25" t="n"/>
      <c r="G207" s="29" t="n"/>
      <c r="H207" s="30">
        <f>IF(D207="","",IFERROR(INDEX(sec_kgm,MATCH(D207,sec_code,0)),""))</f>
        <v/>
      </c>
      <c r="I207" s="31">
        <f>IF(H207="","",IF(INDEX(sec_class,MATCH(D207,sec_code,0))="PL",E207*F207*H207*VALUE(MID(D207,FIND(" - ",D207)+3,10))*G207,E207*H207*G207))</f>
        <v/>
      </c>
      <c r="J207" s="32">
        <f>IF(H207="","",IF(INDEX(sec_class,MATCH(D207,sec_code,0))&lt;&gt;"",INDEX(sec_class,MATCH(D207,sec_code,0)),IF(H207&lt;p_light,"L",IF(H207&lt;p_heavy,"M","H"))))</f>
        <v/>
      </c>
      <c r="K207" s="22" t="n"/>
      <c r="L207" s="32">
        <f>IF(K207&lt;&gt;"",K207,J207)</f>
        <v/>
      </c>
      <c r="M207" s="22" t="n"/>
    </row>
    <row r="208">
      <c r="A208" s="22" t="n"/>
      <c r="B208" s="22" t="n"/>
      <c r="C208" s="22" t="n"/>
      <c r="D208" s="22" t="n"/>
      <c r="E208" s="25" t="n"/>
      <c r="F208" s="25" t="n"/>
      <c r="G208" s="29" t="n"/>
      <c r="H208" s="30">
        <f>IF(D208="","",IFERROR(INDEX(sec_kgm,MATCH(D208,sec_code,0)),""))</f>
        <v/>
      </c>
      <c r="I208" s="31">
        <f>IF(H208="","",IF(INDEX(sec_class,MATCH(D208,sec_code,0))="PL",E208*F208*H208*VALUE(MID(D208,FIND(" - ",D208)+3,10))*G208,E208*H208*G208))</f>
        <v/>
      </c>
      <c r="J208" s="32">
        <f>IF(H208="","",IF(INDEX(sec_class,MATCH(D208,sec_code,0))&lt;&gt;"",INDEX(sec_class,MATCH(D208,sec_code,0)),IF(H208&lt;p_light,"L",IF(H208&lt;p_heavy,"M","H"))))</f>
        <v/>
      </c>
      <c r="K208" s="22" t="n"/>
      <c r="L208" s="32">
        <f>IF(K208&lt;&gt;"",K208,J208)</f>
        <v/>
      </c>
      <c r="M208" s="22" t="n"/>
    </row>
    <row r="209">
      <c r="A209" s="22" t="n"/>
      <c r="B209" s="22" t="n"/>
      <c r="C209" s="22" t="n"/>
      <c r="D209" s="22" t="n"/>
      <c r="E209" s="25" t="n"/>
      <c r="F209" s="25" t="n"/>
      <c r="G209" s="29" t="n"/>
      <c r="H209" s="30">
        <f>IF(D209="","",IFERROR(INDEX(sec_kgm,MATCH(D209,sec_code,0)),""))</f>
        <v/>
      </c>
      <c r="I209" s="31">
        <f>IF(H209="","",IF(INDEX(sec_class,MATCH(D209,sec_code,0))="PL",E209*F209*H209*VALUE(MID(D209,FIND(" - ",D209)+3,10))*G209,E209*H209*G209))</f>
        <v/>
      </c>
      <c r="J209" s="32">
        <f>IF(H209="","",IF(INDEX(sec_class,MATCH(D209,sec_code,0))&lt;&gt;"",INDEX(sec_class,MATCH(D209,sec_code,0)),IF(H209&lt;p_light,"L",IF(H209&lt;p_heavy,"M","H"))))</f>
        <v/>
      </c>
      <c r="K209" s="22" t="n"/>
      <c r="L209" s="32">
        <f>IF(K209&lt;&gt;"",K209,J209)</f>
        <v/>
      </c>
      <c r="M209" s="22" t="n"/>
    </row>
    <row r="210">
      <c r="A210" s="22" t="n"/>
      <c r="B210" s="22" t="n"/>
      <c r="C210" s="22" t="n"/>
      <c r="D210" s="22" t="n"/>
      <c r="E210" s="25" t="n"/>
      <c r="F210" s="25" t="n"/>
      <c r="G210" s="29" t="n"/>
      <c r="H210" s="30">
        <f>IF(D210="","",IFERROR(INDEX(sec_kgm,MATCH(D210,sec_code,0)),""))</f>
        <v/>
      </c>
      <c r="I210" s="31">
        <f>IF(H210="","",IF(INDEX(sec_class,MATCH(D210,sec_code,0))="PL",E210*F210*H210*VALUE(MID(D210,FIND(" - ",D210)+3,10))*G210,E210*H210*G210))</f>
        <v/>
      </c>
      <c r="J210" s="32">
        <f>IF(H210="","",IF(INDEX(sec_class,MATCH(D210,sec_code,0))&lt;&gt;"",INDEX(sec_class,MATCH(D210,sec_code,0)),IF(H210&lt;p_light,"L",IF(H210&lt;p_heavy,"M","H"))))</f>
        <v/>
      </c>
      <c r="K210" s="22" t="n"/>
      <c r="L210" s="32">
        <f>IF(K210&lt;&gt;"",K210,J210)</f>
        <v/>
      </c>
      <c r="M210" s="22" t="n"/>
    </row>
    <row r="211">
      <c r="A211" s="22" t="n"/>
      <c r="B211" s="22" t="n"/>
      <c r="C211" s="22" t="n"/>
      <c r="D211" s="22" t="n"/>
      <c r="E211" s="25" t="n"/>
      <c r="F211" s="25" t="n"/>
      <c r="G211" s="29" t="n"/>
      <c r="H211" s="30">
        <f>IF(D211="","",IFERROR(INDEX(sec_kgm,MATCH(D211,sec_code,0)),""))</f>
        <v/>
      </c>
      <c r="I211" s="31">
        <f>IF(H211="","",IF(INDEX(sec_class,MATCH(D211,sec_code,0))="PL",E211*F211*H211*VALUE(MID(D211,FIND(" - ",D211)+3,10))*G211,E211*H211*G211))</f>
        <v/>
      </c>
      <c r="J211" s="32">
        <f>IF(H211="","",IF(INDEX(sec_class,MATCH(D211,sec_code,0))&lt;&gt;"",INDEX(sec_class,MATCH(D211,sec_code,0)),IF(H211&lt;p_light,"L",IF(H211&lt;p_heavy,"M","H"))))</f>
        <v/>
      </c>
      <c r="K211" s="22" t="n"/>
      <c r="L211" s="32">
        <f>IF(K211&lt;&gt;"",K211,J211)</f>
        <v/>
      </c>
      <c r="M211" s="22" t="n"/>
    </row>
    <row r="212">
      <c r="A212" s="22" t="n"/>
      <c r="B212" s="22" t="n"/>
      <c r="C212" s="22" t="n"/>
      <c r="D212" s="22" t="n"/>
      <c r="E212" s="25" t="n"/>
      <c r="F212" s="25" t="n"/>
      <c r="G212" s="29" t="n"/>
      <c r="H212" s="30">
        <f>IF(D212="","",IFERROR(INDEX(sec_kgm,MATCH(D212,sec_code,0)),""))</f>
        <v/>
      </c>
      <c r="I212" s="31">
        <f>IF(H212="","",IF(INDEX(sec_class,MATCH(D212,sec_code,0))="PL",E212*F212*H212*VALUE(MID(D212,FIND(" - ",D212)+3,10))*G212,E212*H212*G212))</f>
        <v/>
      </c>
      <c r="J212" s="32">
        <f>IF(H212="","",IF(INDEX(sec_class,MATCH(D212,sec_code,0))&lt;&gt;"",INDEX(sec_class,MATCH(D212,sec_code,0)),IF(H212&lt;p_light,"L",IF(H212&lt;p_heavy,"M","H"))))</f>
        <v/>
      </c>
      <c r="K212" s="22" t="n"/>
      <c r="L212" s="32">
        <f>IF(K212&lt;&gt;"",K212,J212)</f>
        <v/>
      </c>
      <c r="M212" s="22" t="n"/>
    </row>
    <row r="213">
      <c r="A213" s="22" t="n"/>
      <c r="B213" s="22" t="n"/>
      <c r="C213" s="22" t="n"/>
      <c r="D213" s="22" t="n"/>
      <c r="E213" s="25" t="n"/>
      <c r="F213" s="25" t="n"/>
      <c r="G213" s="29" t="n"/>
      <c r="H213" s="30">
        <f>IF(D213="","",IFERROR(INDEX(sec_kgm,MATCH(D213,sec_code,0)),""))</f>
        <v/>
      </c>
      <c r="I213" s="31">
        <f>IF(H213="","",IF(INDEX(sec_class,MATCH(D213,sec_code,0))="PL",E213*F213*H213*VALUE(MID(D213,FIND(" - ",D213)+3,10))*G213,E213*H213*G213))</f>
        <v/>
      </c>
      <c r="J213" s="32">
        <f>IF(H213="","",IF(INDEX(sec_class,MATCH(D213,sec_code,0))&lt;&gt;"",INDEX(sec_class,MATCH(D213,sec_code,0)),IF(H213&lt;p_light,"L",IF(H213&lt;p_heavy,"M","H"))))</f>
        <v/>
      </c>
      <c r="K213" s="22" t="n"/>
      <c r="L213" s="32">
        <f>IF(K213&lt;&gt;"",K213,J213)</f>
        <v/>
      </c>
      <c r="M213" s="22" t="n"/>
    </row>
    <row r="214">
      <c r="A214" s="22" t="n"/>
      <c r="B214" s="22" t="n"/>
      <c r="C214" s="22" t="n"/>
      <c r="D214" s="22" t="n"/>
      <c r="E214" s="25" t="n"/>
      <c r="F214" s="25" t="n"/>
      <c r="G214" s="29" t="n"/>
      <c r="H214" s="30">
        <f>IF(D214="","",IFERROR(INDEX(sec_kgm,MATCH(D214,sec_code,0)),""))</f>
        <v/>
      </c>
      <c r="I214" s="31">
        <f>IF(H214="","",IF(INDEX(sec_class,MATCH(D214,sec_code,0))="PL",E214*F214*H214*VALUE(MID(D214,FIND(" - ",D214)+3,10))*G214,E214*H214*G214))</f>
        <v/>
      </c>
      <c r="J214" s="32">
        <f>IF(H214="","",IF(INDEX(sec_class,MATCH(D214,sec_code,0))&lt;&gt;"",INDEX(sec_class,MATCH(D214,sec_code,0)),IF(H214&lt;p_light,"L",IF(H214&lt;p_heavy,"M","H"))))</f>
        <v/>
      </c>
      <c r="K214" s="22" t="n"/>
      <c r="L214" s="32">
        <f>IF(K214&lt;&gt;"",K214,J214)</f>
        <v/>
      </c>
      <c r="M214" s="22" t="n"/>
    </row>
    <row r="215">
      <c r="A215" s="22" t="n"/>
      <c r="B215" s="22" t="n"/>
      <c r="C215" s="22" t="n"/>
      <c r="D215" s="22" t="n"/>
      <c r="E215" s="25" t="n"/>
      <c r="F215" s="25" t="n"/>
      <c r="G215" s="29" t="n"/>
      <c r="H215" s="30">
        <f>IF(D215="","",IFERROR(INDEX(sec_kgm,MATCH(D215,sec_code,0)),""))</f>
        <v/>
      </c>
      <c r="I215" s="31">
        <f>IF(H215="","",IF(INDEX(sec_class,MATCH(D215,sec_code,0))="PL",E215*F215*H215*VALUE(MID(D215,FIND(" - ",D215)+3,10))*G215,E215*H215*G215))</f>
        <v/>
      </c>
      <c r="J215" s="32">
        <f>IF(H215="","",IF(INDEX(sec_class,MATCH(D215,sec_code,0))&lt;&gt;"",INDEX(sec_class,MATCH(D215,sec_code,0)),IF(H215&lt;p_light,"L",IF(H215&lt;p_heavy,"M","H"))))</f>
        <v/>
      </c>
      <c r="K215" s="22" t="n"/>
      <c r="L215" s="32">
        <f>IF(K215&lt;&gt;"",K215,J215)</f>
        <v/>
      </c>
      <c r="M215" s="22" t="n"/>
    </row>
    <row r="216">
      <c r="A216" s="22" t="n"/>
      <c r="B216" s="22" t="n"/>
      <c r="C216" s="22" t="n"/>
      <c r="D216" s="22" t="n"/>
      <c r="E216" s="25" t="n"/>
      <c r="F216" s="25" t="n"/>
      <c r="G216" s="29" t="n"/>
      <c r="H216" s="30">
        <f>IF(D216="","",IFERROR(INDEX(sec_kgm,MATCH(D216,sec_code,0)),""))</f>
        <v/>
      </c>
      <c r="I216" s="31">
        <f>IF(H216="","",IF(INDEX(sec_class,MATCH(D216,sec_code,0))="PL",E216*F216*H216*VALUE(MID(D216,FIND(" - ",D216)+3,10))*G216,E216*H216*G216))</f>
        <v/>
      </c>
      <c r="J216" s="32">
        <f>IF(H216="","",IF(INDEX(sec_class,MATCH(D216,sec_code,0))&lt;&gt;"",INDEX(sec_class,MATCH(D216,sec_code,0)),IF(H216&lt;p_light,"L",IF(H216&lt;p_heavy,"M","H"))))</f>
        <v/>
      </c>
      <c r="K216" s="22" t="n"/>
      <c r="L216" s="32">
        <f>IF(K216&lt;&gt;"",K216,J216)</f>
        <v/>
      </c>
      <c r="M216" s="22" t="n"/>
    </row>
    <row r="217">
      <c r="A217" s="22" t="n"/>
      <c r="B217" s="22" t="n"/>
      <c r="C217" s="22" t="n"/>
      <c r="D217" s="22" t="n"/>
      <c r="E217" s="25" t="n"/>
      <c r="F217" s="25" t="n"/>
      <c r="G217" s="29" t="n"/>
      <c r="H217" s="30">
        <f>IF(D217="","",IFERROR(INDEX(sec_kgm,MATCH(D217,sec_code,0)),""))</f>
        <v/>
      </c>
      <c r="I217" s="31">
        <f>IF(H217="","",IF(INDEX(sec_class,MATCH(D217,sec_code,0))="PL",E217*F217*H217*VALUE(MID(D217,FIND(" - ",D217)+3,10))*G217,E217*H217*G217))</f>
        <v/>
      </c>
      <c r="J217" s="32">
        <f>IF(H217="","",IF(INDEX(sec_class,MATCH(D217,sec_code,0))&lt;&gt;"",INDEX(sec_class,MATCH(D217,sec_code,0)),IF(H217&lt;p_light,"L",IF(H217&lt;p_heavy,"M","H"))))</f>
        <v/>
      </c>
      <c r="K217" s="22" t="n"/>
      <c r="L217" s="32">
        <f>IF(K217&lt;&gt;"",K217,J217)</f>
        <v/>
      </c>
      <c r="M217" s="22" t="n"/>
    </row>
    <row r="218">
      <c r="A218" s="22" t="n"/>
      <c r="B218" s="22" t="n"/>
      <c r="C218" s="22" t="n"/>
      <c r="D218" s="22" t="n"/>
      <c r="E218" s="25" t="n"/>
      <c r="F218" s="25" t="n"/>
      <c r="G218" s="29" t="n"/>
      <c r="H218" s="30">
        <f>IF(D218="","",IFERROR(INDEX(sec_kgm,MATCH(D218,sec_code,0)),""))</f>
        <v/>
      </c>
      <c r="I218" s="31">
        <f>IF(H218="","",IF(INDEX(sec_class,MATCH(D218,sec_code,0))="PL",E218*F218*H218*VALUE(MID(D218,FIND(" - ",D218)+3,10))*G218,E218*H218*G218))</f>
        <v/>
      </c>
      <c r="J218" s="32">
        <f>IF(H218="","",IF(INDEX(sec_class,MATCH(D218,sec_code,0))&lt;&gt;"",INDEX(sec_class,MATCH(D218,sec_code,0)),IF(H218&lt;p_light,"L",IF(H218&lt;p_heavy,"M","H"))))</f>
        <v/>
      </c>
      <c r="K218" s="22" t="n"/>
      <c r="L218" s="32">
        <f>IF(K218&lt;&gt;"",K218,J218)</f>
        <v/>
      </c>
      <c r="M218" s="22" t="n"/>
    </row>
    <row r="219">
      <c r="A219" s="22" t="n"/>
      <c r="B219" s="22" t="n"/>
      <c r="C219" s="22" t="n"/>
      <c r="D219" s="22" t="n"/>
      <c r="E219" s="25" t="n"/>
      <c r="F219" s="25" t="n"/>
      <c r="G219" s="29" t="n"/>
      <c r="H219" s="30">
        <f>IF(D219="","",IFERROR(INDEX(sec_kgm,MATCH(D219,sec_code,0)),""))</f>
        <v/>
      </c>
      <c r="I219" s="31">
        <f>IF(H219="","",IF(INDEX(sec_class,MATCH(D219,sec_code,0))="PL",E219*F219*H219*VALUE(MID(D219,FIND(" - ",D219)+3,10))*G219,E219*H219*G219))</f>
        <v/>
      </c>
      <c r="J219" s="32">
        <f>IF(H219="","",IF(INDEX(sec_class,MATCH(D219,sec_code,0))&lt;&gt;"",INDEX(sec_class,MATCH(D219,sec_code,0)),IF(H219&lt;p_light,"L",IF(H219&lt;p_heavy,"M","H"))))</f>
        <v/>
      </c>
      <c r="K219" s="22" t="n"/>
      <c r="L219" s="32">
        <f>IF(K219&lt;&gt;"",K219,J219)</f>
        <v/>
      </c>
      <c r="M219" s="22" t="n"/>
    </row>
    <row r="220">
      <c r="A220" s="22" t="n"/>
      <c r="B220" s="22" t="n"/>
      <c r="C220" s="22" t="n"/>
      <c r="D220" s="22" t="n"/>
      <c r="E220" s="25" t="n"/>
      <c r="F220" s="25" t="n"/>
      <c r="G220" s="29" t="n"/>
      <c r="H220" s="30">
        <f>IF(D220="","",IFERROR(INDEX(sec_kgm,MATCH(D220,sec_code,0)),""))</f>
        <v/>
      </c>
      <c r="I220" s="31">
        <f>IF(H220="","",IF(INDEX(sec_class,MATCH(D220,sec_code,0))="PL",E220*F220*H220*VALUE(MID(D220,FIND(" - ",D220)+3,10))*G220,E220*H220*G220))</f>
        <v/>
      </c>
      <c r="J220" s="32">
        <f>IF(H220="","",IF(INDEX(sec_class,MATCH(D220,sec_code,0))&lt;&gt;"",INDEX(sec_class,MATCH(D220,sec_code,0)),IF(H220&lt;p_light,"L",IF(H220&lt;p_heavy,"M","H"))))</f>
        <v/>
      </c>
      <c r="K220" s="22" t="n"/>
      <c r="L220" s="32">
        <f>IF(K220&lt;&gt;"",K220,J220)</f>
        <v/>
      </c>
      <c r="M220" s="22" t="n"/>
    </row>
    <row r="221">
      <c r="A221" s="22" t="n"/>
      <c r="B221" s="22" t="n"/>
      <c r="C221" s="22" t="n"/>
      <c r="D221" s="22" t="n"/>
      <c r="E221" s="25" t="n"/>
      <c r="F221" s="25" t="n"/>
      <c r="G221" s="29" t="n"/>
      <c r="H221" s="30">
        <f>IF(D221="","",IFERROR(INDEX(sec_kgm,MATCH(D221,sec_code,0)),""))</f>
        <v/>
      </c>
      <c r="I221" s="31">
        <f>IF(H221="","",IF(INDEX(sec_class,MATCH(D221,sec_code,0))="PL",E221*F221*H221*VALUE(MID(D221,FIND(" - ",D221)+3,10))*G221,E221*H221*G221))</f>
        <v/>
      </c>
      <c r="J221" s="32">
        <f>IF(H221="","",IF(INDEX(sec_class,MATCH(D221,sec_code,0))&lt;&gt;"",INDEX(sec_class,MATCH(D221,sec_code,0)),IF(H221&lt;p_light,"L",IF(H221&lt;p_heavy,"M","H"))))</f>
        <v/>
      </c>
      <c r="K221" s="22" t="n"/>
      <c r="L221" s="32">
        <f>IF(K221&lt;&gt;"",K221,J221)</f>
        <v/>
      </c>
      <c r="M221" s="22" t="n"/>
    </row>
    <row r="222">
      <c r="A222" s="22" t="n"/>
      <c r="B222" s="22" t="n"/>
      <c r="C222" s="22" t="n"/>
      <c r="D222" s="22" t="n"/>
      <c r="E222" s="25" t="n"/>
      <c r="F222" s="25" t="n"/>
      <c r="G222" s="29" t="n"/>
      <c r="H222" s="30">
        <f>IF(D222="","",IFERROR(INDEX(sec_kgm,MATCH(D222,sec_code,0)),""))</f>
        <v/>
      </c>
      <c r="I222" s="31">
        <f>IF(H222="","",IF(INDEX(sec_class,MATCH(D222,sec_code,0))="PL",E222*F222*H222*VALUE(MID(D222,FIND(" - ",D222)+3,10))*G222,E222*H222*G222))</f>
        <v/>
      </c>
      <c r="J222" s="32">
        <f>IF(H222="","",IF(INDEX(sec_class,MATCH(D222,sec_code,0))&lt;&gt;"",INDEX(sec_class,MATCH(D222,sec_code,0)),IF(H222&lt;p_light,"L",IF(H222&lt;p_heavy,"M","H"))))</f>
        <v/>
      </c>
      <c r="K222" s="22" t="n"/>
      <c r="L222" s="32">
        <f>IF(K222&lt;&gt;"",K222,J222)</f>
        <v/>
      </c>
      <c r="M222" s="22" t="n"/>
    </row>
    <row r="223">
      <c r="A223" s="22" t="n"/>
      <c r="B223" s="22" t="n"/>
      <c r="C223" s="22" t="n"/>
      <c r="D223" s="22" t="n"/>
      <c r="E223" s="25" t="n"/>
      <c r="F223" s="25" t="n"/>
      <c r="G223" s="29" t="n"/>
      <c r="H223" s="30">
        <f>IF(D223="","",IFERROR(INDEX(sec_kgm,MATCH(D223,sec_code,0)),""))</f>
        <v/>
      </c>
      <c r="I223" s="31">
        <f>IF(H223="","",IF(INDEX(sec_class,MATCH(D223,sec_code,0))="PL",E223*F223*H223*VALUE(MID(D223,FIND(" - ",D223)+3,10))*G223,E223*H223*G223))</f>
        <v/>
      </c>
      <c r="J223" s="32">
        <f>IF(H223="","",IF(INDEX(sec_class,MATCH(D223,sec_code,0))&lt;&gt;"",INDEX(sec_class,MATCH(D223,sec_code,0)),IF(H223&lt;p_light,"L",IF(H223&lt;p_heavy,"M","H"))))</f>
        <v/>
      </c>
      <c r="K223" s="22" t="n"/>
      <c r="L223" s="32">
        <f>IF(K223&lt;&gt;"",K223,J223)</f>
        <v/>
      </c>
      <c r="M223" s="22" t="n"/>
    </row>
    <row r="224">
      <c r="A224" s="22" t="n"/>
      <c r="B224" s="22" t="n"/>
      <c r="C224" s="22" t="n"/>
      <c r="D224" s="22" t="n"/>
      <c r="E224" s="25" t="n"/>
      <c r="F224" s="25" t="n"/>
      <c r="G224" s="29" t="n"/>
      <c r="H224" s="30">
        <f>IF(D224="","",IFERROR(INDEX(sec_kgm,MATCH(D224,sec_code,0)),""))</f>
        <v/>
      </c>
      <c r="I224" s="31">
        <f>IF(H224="","",IF(INDEX(sec_class,MATCH(D224,sec_code,0))="PL",E224*F224*H224*VALUE(MID(D224,FIND(" - ",D224)+3,10))*G224,E224*H224*G224))</f>
        <v/>
      </c>
      <c r="J224" s="32">
        <f>IF(H224="","",IF(INDEX(sec_class,MATCH(D224,sec_code,0))&lt;&gt;"",INDEX(sec_class,MATCH(D224,sec_code,0)),IF(H224&lt;p_light,"L",IF(H224&lt;p_heavy,"M","H"))))</f>
        <v/>
      </c>
      <c r="K224" s="22" t="n"/>
      <c r="L224" s="32">
        <f>IF(K224&lt;&gt;"",K224,J224)</f>
        <v/>
      </c>
      <c r="M224" s="22" t="n"/>
    </row>
    <row r="225">
      <c r="A225" s="22" t="n"/>
      <c r="B225" s="22" t="n"/>
      <c r="C225" s="22" t="n"/>
      <c r="D225" s="22" t="n"/>
      <c r="E225" s="25" t="n"/>
      <c r="F225" s="25" t="n"/>
      <c r="G225" s="29" t="n"/>
      <c r="H225" s="30">
        <f>IF(D225="","",IFERROR(INDEX(sec_kgm,MATCH(D225,sec_code,0)),""))</f>
        <v/>
      </c>
      <c r="I225" s="31">
        <f>IF(H225="","",IF(INDEX(sec_class,MATCH(D225,sec_code,0))="PL",E225*F225*H225*VALUE(MID(D225,FIND(" - ",D225)+3,10))*G225,E225*H225*G225))</f>
        <v/>
      </c>
      <c r="J225" s="32">
        <f>IF(H225="","",IF(INDEX(sec_class,MATCH(D225,sec_code,0))&lt;&gt;"",INDEX(sec_class,MATCH(D225,sec_code,0)),IF(H225&lt;p_light,"L",IF(H225&lt;p_heavy,"M","H"))))</f>
        <v/>
      </c>
      <c r="K225" s="22" t="n"/>
      <c r="L225" s="32">
        <f>IF(K225&lt;&gt;"",K225,J225)</f>
        <v/>
      </c>
      <c r="M225" s="22" t="n"/>
    </row>
    <row r="226">
      <c r="A226" s="22" t="n"/>
      <c r="B226" s="22" t="n"/>
      <c r="C226" s="22" t="n"/>
      <c r="D226" s="22" t="n"/>
      <c r="E226" s="25" t="n"/>
      <c r="F226" s="25" t="n"/>
      <c r="G226" s="29" t="n"/>
      <c r="H226" s="30">
        <f>IF(D226="","",IFERROR(INDEX(sec_kgm,MATCH(D226,sec_code,0)),""))</f>
        <v/>
      </c>
      <c r="I226" s="31">
        <f>IF(H226="","",IF(INDEX(sec_class,MATCH(D226,sec_code,0))="PL",E226*F226*H226*VALUE(MID(D226,FIND(" - ",D226)+3,10))*G226,E226*H226*G226))</f>
        <v/>
      </c>
      <c r="J226" s="32">
        <f>IF(H226="","",IF(INDEX(sec_class,MATCH(D226,sec_code,0))&lt;&gt;"",INDEX(sec_class,MATCH(D226,sec_code,0)),IF(H226&lt;p_light,"L",IF(H226&lt;p_heavy,"M","H"))))</f>
        <v/>
      </c>
      <c r="K226" s="22" t="n"/>
      <c r="L226" s="32">
        <f>IF(K226&lt;&gt;"",K226,J226)</f>
        <v/>
      </c>
      <c r="M226" s="22" t="n"/>
    </row>
    <row r="227">
      <c r="A227" s="22" t="n"/>
      <c r="B227" s="22" t="n"/>
      <c r="C227" s="22" t="n"/>
      <c r="D227" s="22" t="n"/>
      <c r="E227" s="25" t="n"/>
      <c r="F227" s="25" t="n"/>
      <c r="G227" s="29" t="n"/>
      <c r="H227" s="30">
        <f>IF(D227="","",IFERROR(INDEX(sec_kgm,MATCH(D227,sec_code,0)),""))</f>
        <v/>
      </c>
      <c r="I227" s="31">
        <f>IF(H227="","",IF(INDEX(sec_class,MATCH(D227,sec_code,0))="PL",E227*F227*H227*VALUE(MID(D227,FIND(" - ",D227)+3,10))*G227,E227*H227*G227))</f>
        <v/>
      </c>
      <c r="J227" s="32">
        <f>IF(H227="","",IF(INDEX(sec_class,MATCH(D227,sec_code,0))&lt;&gt;"",INDEX(sec_class,MATCH(D227,sec_code,0)),IF(H227&lt;p_light,"L",IF(H227&lt;p_heavy,"M","H"))))</f>
        <v/>
      </c>
      <c r="K227" s="22" t="n"/>
      <c r="L227" s="32">
        <f>IF(K227&lt;&gt;"",K227,J227)</f>
        <v/>
      </c>
      <c r="M227" s="22" t="n"/>
    </row>
    <row r="228">
      <c r="A228" s="22" t="n"/>
      <c r="B228" s="22" t="n"/>
      <c r="C228" s="22" t="n"/>
      <c r="D228" s="22" t="n"/>
      <c r="E228" s="25" t="n"/>
      <c r="F228" s="25" t="n"/>
      <c r="G228" s="29" t="n"/>
      <c r="H228" s="30">
        <f>IF(D228="","",IFERROR(INDEX(sec_kgm,MATCH(D228,sec_code,0)),""))</f>
        <v/>
      </c>
      <c r="I228" s="31">
        <f>IF(H228="","",IF(INDEX(sec_class,MATCH(D228,sec_code,0))="PL",E228*F228*H228*VALUE(MID(D228,FIND(" - ",D228)+3,10))*G228,E228*H228*G228))</f>
        <v/>
      </c>
      <c r="J228" s="32">
        <f>IF(H228="","",IF(INDEX(sec_class,MATCH(D228,sec_code,0))&lt;&gt;"",INDEX(sec_class,MATCH(D228,sec_code,0)),IF(H228&lt;p_light,"L",IF(H228&lt;p_heavy,"M","H"))))</f>
        <v/>
      </c>
      <c r="K228" s="22" t="n"/>
      <c r="L228" s="32">
        <f>IF(K228&lt;&gt;"",K228,J228)</f>
        <v/>
      </c>
      <c r="M228" s="22" t="n"/>
    </row>
    <row r="229">
      <c r="A229" s="22" t="n"/>
      <c r="B229" s="22" t="n"/>
      <c r="C229" s="22" t="n"/>
      <c r="D229" s="22" t="n"/>
      <c r="E229" s="25" t="n"/>
      <c r="F229" s="25" t="n"/>
      <c r="G229" s="29" t="n"/>
      <c r="H229" s="30">
        <f>IF(D229="","",IFERROR(INDEX(sec_kgm,MATCH(D229,sec_code,0)),""))</f>
        <v/>
      </c>
      <c r="I229" s="31">
        <f>IF(H229="","",IF(INDEX(sec_class,MATCH(D229,sec_code,0))="PL",E229*F229*H229*VALUE(MID(D229,FIND(" - ",D229)+3,10))*G229,E229*H229*G229))</f>
        <v/>
      </c>
      <c r="J229" s="32">
        <f>IF(H229="","",IF(INDEX(sec_class,MATCH(D229,sec_code,0))&lt;&gt;"",INDEX(sec_class,MATCH(D229,sec_code,0)),IF(H229&lt;p_light,"L",IF(H229&lt;p_heavy,"M","H"))))</f>
        <v/>
      </c>
      <c r="K229" s="22" t="n"/>
      <c r="L229" s="32">
        <f>IF(K229&lt;&gt;"",K229,J229)</f>
        <v/>
      </c>
      <c r="M229" s="22" t="n"/>
    </row>
    <row r="230">
      <c r="A230" s="22" t="n"/>
      <c r="B230" s="22" t="n"/>
      <c r="C230" s="22" t="n"/>
      <c r="D230" s="22" t="n"/>
      <c r="E230" s="25" t="n"/>
      <c r="F230" s="25" t="n"/>
      <c r="G230" s="29" t="n"/>
      <c r="H230" s="30">
        <f>IF(D230="","",IFERROR(INDEX(sec_kgm,MATCH(D230,sec_code,0)),""))</f>
        <v/>
      </c>
      <c r="I230" s="31">
        <f>IF(H230="","",IF(INDEX(sec_class,MATCH(D230,sec_code,0))="PL",E230*F230*H230*VALUE(MID(D230,FIND(" - ",D230)+3,10))*G230,E230*H230*G230))</f>
        <v/>
      </c>
      <c r="J230" s="32">
        <f>IF(H230="","",IF(INDEX(sec_class,MATCH(D230,sec_code,0))&lt;&gt;"",INDEX(sec_class,MATCH(D230,sec_code,0)),IF(H230&lt;p_light,"L",IF(H230&lt;p_heavy,"M","H"))))</f>
        <v/>
      </c>
      <c r="K230" s="22" t="n"/>
      <c r="L230" s="32">
        <f>IF(K230&lt;&gt;"",K230,J230)</f>
        <v/>
      </c>
      <c r="M230" s="22" t="n"/>
    </row>
    <row r="231">
      <c r="A231" s="22" t="n"/>
      <c r="B231" s="22" t="n"/>
      <c r="C231" s="22" t="n"/>
      <c r="D231" s="22" t="n"/>
      <c r="E231" s="25" t="n"/>
      <c r="F231" s="25" t="n"/>
      <c r="G231" s="29" t="n"/>
      <c r="H231" s="30">
        <f>IF(D231="","",IFERROR(INDEX(sec_kgm,MATCH(D231,sec_code,0)),""))</f>
        <v/>
      </c>
      <c r="I231" s="31">
        <f>IF(H231="","",IF(INDEX(sec_class,MATCH(D231,sec_code,0))="PL",E231*F231*H231*VALUE(MID(D231,FIND(" - ",D231)+3,10))*G231,E231*H231*G231))</f>
        <v/>
      </c>
      <c r="J231" s="32">
        <f>IF(H231="","",IF(INDEX(sec_class,MATCH(D231,sec_code,0))&lt;&gt;"",INDEX(sec_class,MATCH(D231,sec_code,0)),IF(H231&lt;p_light,"L",IF(H231&lt;p_heavy,"M","H"))))</f>
        <v/>
      </c>
      <c r="K231" s="22" t="n"/>
      <c r="L231" s="32">
        <f>IF(K231&lt;&gt;"",K231,J231)</f>
        <v/>
      </c>
      <c r="M231" s="22" t="n"/>
    </row>
    <row r="232">
      <c r="A232" s="22" t="n"/>
      <c r="B232" s="22" t="n"/>
      <c r="C232" s="22" t="n"/>
      <c r="D232" s="22" t="n"/>
      <c r="E232" s="25" t="n"/>
      <c r="F232" s="25" t="n"/>
      <c r="G232" s="29" t="n"/>
      <c r="H232" s="30">
        <f>IF(D232="","",IFERROR(INDEX(sec_kgm,MATCH(D232,sec_code,0)),""))</f>
        <v/>
      </c>
      <c r="I232" s="31">
        <f>IF(H232="","",IF(INDEX(sec_class,MATCH(D232,sec_code,0))="PL",E232*F232*H232*VALUE(MID(D232,FIND(" - ",D232)+3,10))*G232,E232*H232*G232))</f>
        <v/>
      </c>
      <c r="J232" s="32">
        <f>IF(H232="","",IF(INDEX(sec_class,MATCH(D232,sec_code,0))&lt;&gt;"",INDEX(sec_class,MATCH(D232,sec_code,0)),IF(H232&lt;p_light,"L",IF(H232&lt;p_heavy,"M","H"))))</f>
        <v/>
      </c>
      <c r="K232" s="22" t="n"/>
      <c r="L232" s="32">
        <f>IF(K232&lt;&gt;"",K232,J232)</f>
        <v/>
      </c>
      <c r="M232" s="22" t="n"/>
    </row>
    <row r="233">
      <c r="A233" s="22" t="n"/>
      <c r="B233" s="22" t="n"/>
      <c r="C233" s="22" t="n"/>
      <c r="D233" s="22" t="n"/>
      <c r="E233" s="25" t="n"/>
      <c r="F233" s="25" t="n"/>
      <c r="G233" s="29" t="n"/>
      <c r="H233" s="30">
        <f>IF(D233="","",IFERROR(INDEX(sec_kgm,MATCH(D233,sec_code,0)),""))</f>
        <v/>
      </c>
      <c r="I233" s="31">
        <f>IF(H233="","",IF(INDEX(sec_class,MATCH(D233,sec_code,0))="PL",E233*F233*H233*VALUE(MID(D233,FIND(" - ",D233)+3,10))*G233,E233*H233*G233))</f>
        <v/>
      </c>
      <c r="J233" s="32">
        <f>IF(H233="","",IF(INDEX(sec_class,MATCH(D233,sec_code,0))&lt;&gt;"",INDEX(sec_class,MATCH(D233,sec_code,0)),IF(H233&lt;p_light,"L",IF(H233&lt;p_heavy,"M","H"))))</f>
        <v/>
      </c>
      <c r="K233" s="22" t="n"/>
      <c r="L233" s="32">
        <f>IF(K233&lt;&gt;"",K233,J233)</f>
        <v/>
      </c>
      <c r="M233" s="22" t="n"/>
    </row>
    <row r="234">
      <c r="A234" s="22" t="n"/>
      <c r="B234" s="22" t="n"/>
      <c r="C234" s="22" t="n"/>
      <c r="D234" s="22" t="n"/>
      <c r="E234" s="25" t="n"/>
      <c r="F234" s="25" t="n"/>
      <c r="G234" s="29" t="n"/>
      <c r="H234" s="30">
        <f>IF(D234="","",IFERROR(INDEX(sec_kgm,MATCH(D234,sec_code,0)),""))</f>
        <v/>
      </c>
      <c r="I234" s="31">
        <f>IF(H234="","",IF(INDEX(sec_class,MATCH(D234,sec_code,0))="PL",E234*F234*H234*VALUE(MID(D234,FIND(" - ",D234)+3,10))*G234,E234*H234*G234))</f>
        <v/>
      </c>
      <c r="J234" s="32">
        <f>IF(H234="","",IF(INDEX(sec_class,MATCH(D234,sec_code,0))&lt;&gt;"",INDEX(sec_class,MATCH(D234,sec_code,0)),IF(H234&lt;p_light,"L",IF(H234&lt;p_heavy,"M","H"))))</f>
        <v/>
      </c>
      <c r="K234" s="22" t="n"/>
      <c r="L234" s="32">
        <f>IF(K234&lt;&gt;"",K234,J234)</f>
        <v/>
      </c>
      <c r="M234" s="22" t="n"/>
    </row>
    <row r="235">
      <c r="A235" s="22" t="n"/>
      <c r="B235" s="22" t="n"/>
      <c r="C235" s="22" t="n"/>
      <c r="D235" s="22" t="n"/>
      <c r="E235" s="25" t="n"/>
      <c r="F235" s="25" t="n"/>
      <c r="G235" s="29" t="n"/>
      <c r="H235" s="30">
        <f>IF(D235="","",IFERROR(INDEX(sec_kgm,MATCH(D235,sec_code,0)),""))</f>
        <v/>
      </c>
      <c r="I235" s="31">
        <f>IF(H235="","",IF(INDEX(sec_class,MATCH(D235,sec_code,0))="PL",E235*F235*H235*VALUE(MID(D235,FIND(" - ",D235)+3,10))*G235,E235*H235*G235))</f>
        <v/>
      </c>
      <c r="J235" s="32">
        <f>IF(H235="","",IF(INDEX(sec_class,MATCH(D235,sec_code,0))&lt;&gt;"",INDEX(sec_class,MATCH(D235,sec_code,0)),IF(H235&lt;p_light,"L",IF(H235&lt;p_heavy,"M","H"))))</f>
        <v/>
      </c>
      <c r="K235" s="22" t="n"/>
      <c r="L235" s="32">
        <f>IF(K235&lt;&gt;"",K235,J235)</f>
        <v/>
      </c>
      <c r="M235" s="22" t="n"/>
    </row>
    <row r="236">
      <c r="A236" s="22" t="n"/>
      <c r="B236" s="22" t="n"/>
      <c r="C236" s="22" t="n"/>
      <c r="D236" s="22" t="n"/>
      <c r="E236" s="25" t="n"/>
      <c r="F236" s="25" t="n"/>
      <c r="G236" s="29" t="n"/>
      <c r="H236" s="30">
        <f>IF(D236="","",IFERROR(INDEX(sec_kgm,MATCH(D236,sec_code,0)),""))</f>
        <v/>
      </c>
      <c r="I236" s="31">
        <f>IF(H236="","",IF(INDEX(sec_class,MATCH(D236,sec_code,0))="PL",E236*F236*H236*VALUE(MID(D236,FIND(" - ",D236)+3,10))*G236,E236*H236*G236))</f>
        <v/>
      </c>
      <c r="J236" s="32">
        <f>IF(H236="","",IF(INDEX(sec_class,MATCH(D236,sec_code,0))&lt;&gt;"",INDEX(sec_class,MATCH(D236,sec_code,0)),IF(H236&lt;p_light,"L",IF(H236&lt;p_heavy,"M","H"))))</f>
        <v/>
      </c>
      <c r="K236" s="22" t="n"/>
      <c r="L236" s="32">
        <f>IF(K236&lt;&gt;"",K236,J236)</f>
        <v/>
      </c>
      <c r="M236" s="22" t="n"/>
    </row>
    <row r="237">
      <c r="A237" s="22" t="n"/>
      <c r="B237" s="22" t="n"/>
      <c r="C237" s="22" t="n"/>
      <c r="D237" s="22" t="n"/>
      <c r="E237" s="25" t="n"/>
      <c r="F237" s="25" t="n"/>
      <c r="G237" s="29" t="n"/>
      <c r="H237" s="30">
        <f>IF(D237="","",IFERROR(INDEX(sec_kgm,MATCH(D237,sec_code,0)),""))</f>
        <v/>
      </c>
      <c r="I237" s="31">
        <f>IF(H237="","",IF(INDEX(sec_class,MATCH(D237,sec_code,0))="PL",E237*F237*H237*VALUE(MID(D237,FIND(" - ",D237)+3,10))*G237,E237*H237*G237))</f>
        <v/>
      </c>
      <c r="J237" s="32">
        <f>IF(H237="","",IF(INDEX(sec_class,MATCH(D237,sec_code,0))&lt;&gt;"",INDEX(sec_class,MATCH(D237,sec_code,0)),IF(H237&lt;p_light,"L",IF(H237&lt;p_heavy,"M","H"))))</f>
        <v/>
      </c>
      <c r="K237" s="22" t="n"/>
      <c r="L237" s="32">
        <f>IF(K237&lt;&gt;"",K237,J237)</f>
        <v/>
      </c>
      <c r="M237" s="22" t="n"/>
    </row>
    <row r="238">
      <c r="A238" s="22" t="n"/>
      <c r="B238" s="22" t="n"/>
      <c r="C238" s="22" t="n"/>
      <c r="D238" s="22" t="n"/>
      <c r="E238" s="25" t="n"/>
      <c r="F238" s="25" t="n"/>
      <c r="G238" s="29" t="n"/>
      <c r="H238" s="30">
        <f>IF(D238="","",IFERROR(INDEX(sec_kgm,MATCH(D238,sec_code,0)),""))</f>
        <v/>
      </c>
      <c r="I238" s="31">
        <f>IF(H238="","",IF(INDEX(sec_class,MATCH(D238,sec_code,0))="PL",E238*F238*H238*VALUE(MID(D238,FIND(" - ",D238)+3,10))*G238,E238*H238*G238))</f>
        <v/>
      </c>
      <c r="J238" s="32">
        <f>IF(H238="","",IF(INDEX(sec_class,MATCH(D238,sec_code,0))&lt;&gt;"",INDEX(sec_class,MATCH(D238,sec_code,0)),IF(H238&lt;p_light,"L",IF(H238&lt;p_heavy,"M","H"))))</f>
        <v/>
      </c>
      <c r="K238" s="22" t="n"/>
      <c r="L238" s="32">
        <f>IF(K238&lt;&gt;"",K238,J238)</f>
        <v/>
      </c>
      <c r="M238" s="22" t="n"/>
    </row>
    <row r="239">
      <c r="A239" s="22" t="n"/>
      <c r="B239" s="22" t="n"/>
      <c r="C239" s="22" t="n"/>
      <c r="D239" s="22" t="n"/>
      <c r="E239" s="25" t="n"/>
      <c r="F239" s="25" t="n"/>
      <c r="G239" s="29" t="n"/>
      <c r="H239" s="30">
        <f>IF(D239="","",IFERROR(INDEX(sec_kgm,MATCH(D239,sec_code,0)),""))</f>
        <v/>
      </c>
      <c r="I239" s="31">
        <f>IF(H239="","",IF(INDEX(sec_class,MATCH(D239,sec_code,0))="PL",E239*F239*H239*VALUE(MID(D239,FIND(" - ",D239)+3,10))*G239,E239*H239*G239))</f>
        <v/>
      </c>
      <c r="J239" s="32">
        <f>IF(H239="","",IF(INDEX(sec_class,MATCH(D239,sec_code,0))&lt;&gt;"",INDEX(sec_class,MATCH(D239,sec_code,0)),IF(H239&lt;p_light,"L",IF(H239&lt;p_heavy,"M","H"))))</f>
        <v/>
      </c>
      <c r="K239" s="22" t="n"/>
      <c r="L239" s="32">
        <f>IF(K239&lt;&gt;"",K239,J239)</f>
        <v/>
      </c>
      <c r="M239" s="22" t="n"/>
    </row>
    <row r="240">
      <c r="A240" s="22" t="n"/>
      <c r="B240" s="22" t="n"/>
      <c r="C240" s="22" t="n"/>
      <c r="D240" s="22" t="n"/>
      <c r="E240" s="25" t="n"/>
      <c r="F240" s="25" t="n"/>
      <c r="G240" s="29" t="n"/>
      <c r="H240" s="30">
        <f>IF(D240="","",IFERROR(INDEX(sec_kgm,MATCH(D240,sec_code,0)),""))</f>
        <v/>
      </c>
      <c r="I240" s="31">
        <f>IF(H240="","",IF(INDEX(sec_class,MATCH(D240,sec_code,0))="PL",E240*F240*H240*VALUE(MID(D240,FIND(" - ",D240)+3,10))*G240,E240*H240*G240))</f>
        <v/>
      </c>
      <c r="J240" s="32">
        <f>IF(H240="","",IF(INDEX(sec_class,MATCH(D240,sec_code,0))&lt;&gt;"",INDEX(sec_class,MATCH(D240,sec_code,0)),IF(H240&lt;p_light,"L",IF(H240&lt;p_heavy,"M","H"))))</f>
        <v/>
      </c>
      <c r="K240" s="22" t="n"/>
      <c r="L240" s="32">
        <f>IF(K240&lt;&gt;"",K240,J240)</f>
        <v/>
      </c>
      <c r="M240" s="22" t="n"/>
    </row>
    <row r="241">
      <c r="A241" s="22" t="n"/>
      <c r="B241" s="22" t="n"/>
      <c r="C241" s="22" t="n"/>
      <c r="D241" s="22" t="n"/>
      <c r="E241" s="25" t="n"/>
      <c r="F241" s="25" t="n"/>
      <c r="G241" s="29" t="n"/>
      <c r="H241" s="30">
        <f>IF(D241="","",IFERROR(INDEX(sec_kgm,MATCH(D241,sec_code,0)),""))</f>
        <v/>
      </c>
      <c r="I241" s="31">
        <f>IF(H241="","",IF(INDEX(sec_class,MATCH(D241,sec_code,0))="PL",E241*F241*H241*VALUE(MID(D241,FIND(" - ",D241)+3,10))*G241,E241*H241*G241))</f>
        <v/>
      </c>
      <c r="J241" s="32">
        <f>IF(H241="","",IF(INDEX(sec_class,MATCH(D241,sec_code,0))&lt;&gt;"",INDEX(sec_class,MATCH(D241,sec_code,0)),IF(H241&lt;p_light,"L",IF(H241&lt;p_heavy,"M","H"))))</f>
        <v/>
      </c>
      <c r="K241" s="22" t="n"/>
      <c r="L241" s="32">
        <f>IF(K241&lt;&gt;"",K241,J241)</f>
        <v/>
      </c>
      <c r="M241" s="22" t="n"/>
    </row>
    <row r="242">
      <c r="A242" s="22" t="n"/>
      <c r="B242" s="22" t="n"/>
      <c r="C242" s="22" t="n"/>
      <c r="D242" s="22" t="n"/>
      <c r="E242" s="25" t="n"/>
      <c r="F242" s="25" t="n"/>
      <c r="G242" s="29" t="n"/>
      <c r="H242" s="30">
        <f>IF(D242="","",IFERROR(INDEX(sec_kgm,MATCH(D242,sec_code,0)),""))</f>
        <v/>
      </c>
      <c r="I242" s="31">
        <f>IF(H242="","",IF(INDEX(sec_class,MATCH(D242,sec_code,0))="PL",E242*F242*H242*VALUE(MID(D242,FIND(" - ",D242)+3,10))*G242,E242*H242*G242))</f>
        <v/>
      </c>
      <c r="J242" s="32">
        <f>IF(H242="","",IF(INDEX(sec_class,MATCH(D242,sec_code,0))&lt;&gt;"",INDEX(sec_class,MATCH(D242,sec_code,0)),IF(H242&lt;p_light,"L",IF(H242&lt;p_heavy,"M","H"))))</f>
        <v/>
      </c>
      <c r="K242" s="22" t="n"/>
      <c r="L242" s="32">
        <f>IF(K242&lt;&gt;"",K242,J242)</f>
        <v/>
      </c>
      <c r="M242" s="22" t="n"/>
    </row>
    <row r="243">
      <c r="A243" s="22" t="n"/>
      <c r="B243" s="22" t="n"/>
      <c r="C243" s="22" t="n"/>
      <c r="D243" s="22" t="n"/>
      <c r="E243" s="25" t="n"/>
      <c r="F243" s="25" t="n"/>
      <c r="G243" s="29" t="n"/>
      <c r="H243" s="30">
        <f>IF(D243="","",IFERROR(INDEX(sec_kgm,MATCH(D243,sec_code,0)),""))</f>
        <v/>
      </c>
      <c r="I243" s="31">
        <f>IF(H243="","",IF(INDEX(sec_class,MATCH(D243,sec_code,0))="PL",E243*F243*H243*VALUE(MID(D243,FIND(" - ",D243)+3,10))*G243,E243*H243*G243))</f>
        <v/>
      </c>
      <c r="J243" s="32">
        <f>IF(H243="","",IF(INDEX(sec_class,MATCH(D243,sec_code,0))&lt;&gt;"",INDEX(sec_class,MATCH(D243,sec_code,0)),IF(H243&lt;p_light,"L",IF(H243&lt;p_heavy,"M","H"))))</f>
        <v/>
      </c>
      <c r="K243" s="22" t="n"/>
      <c r="L243" s="32">
        <f>IF(K243&lt;&gt;"",K243,J243)</f>
        <v/>
      </c>
      <c r="M243" s="22" t="n"/>
    </row>
    <row r="244">
      <c r="A244" s="22" t="n"/>
      <c r="B244" s="22" t="n"/>
      <c r="C244" s="22" t="n"/>
      <c r="D244" s="22" t="n"/>
      <c r="E244" s="25" t="n"/>
      <c r="F244" s="25" t="n"/>
      <c r="G244" s="29" t="n"/>
      <c r="H244" s="30">
        <f>IF(D244="","",IFERROR(INDEX(sec_kgm,MATCH(D244,sec_code,0)),""))</f>
        <v/>
      </c>
      <c r="I244" s="31">
        <f>IF(H244="","",IF(INDEX(sec_class,MATCH(D244,sec_code,0))="PL",E244*F244*H244*VALUE(MID(D244,FIND(" - ",D244)+3,10))*G244,E244*H244*G244))</f>
        <v/>
      </c>
      <c r="J244" s="32">
        <f>IF(H244="","",IF(INDEX(sec_class,MATCH(D244,sec_code,0))&lt;&gt;"",INDEX(sec_class,MATCH(D244,sec_code,0)),IF(H244&lt;p_light,"L",IF(H244&lt;p_heavy,"M","H"))))</f>
        <v/>
      </c>
      <c r="K244" s="22" t="n"/>
      <c r="L244" s="32">
        <f>IF(K244&lt;&gt;"",K244,J244)</f>
        <v/>
      </c>
      <c r="M244" s="22" t="n"/>
    </row>
    <row r="245">
      <c r="A245" s="22" t="n"/>
      <c r="B245" s="22" t="n"/>
      <c r="C245" s="22" t="n"/>
      <c r="D245" s="22" t="n"/>
      <c r="E245" s="25" t="n"/>
      <c r="F245" s="25" t="n"/>
      <c r="G245" s="29" t="n"/>
      <c r="H245" s="30">
        <f>IF(D245="","",IFERROR(INDEX(sec_kgm,MATCH(D245,sec_code,0)),""))</f>
        <v/>
      </c>
      <c r="I245" s="31">
        <f>IF(H245="","",IF(INDEX(sec_class,MATCH(D245,sec_code,0))="PL",E245*F245*H245*VALUE(MID(D245,FIND(" - ",D245)+3,10))*G245,E245*H245*G245))</f>
        <v/>
      </c>
      <c r="J245" s="32">
        <f>IF(H245="","",IF(INDEX(sec_class,MATCH(D245,sec_code,0))&lt;&gt;"",INDEX(sec_class,MATCH(D245,sec_code,0)),IF(H245&lt;p_light,"L",IF(H245&lt;p_heavy,"M","H"))))</f>
        <v/>
      </c>
      <c r="K245" s="22" t="n"/>
      <c r="L245" s="32">
        <f>IF(K245&lt;&gt;"",K245,J245)</f>
        <v/>
      </c>
      <c r="M245" s="22" t="n"/>
    </row>
    <row r="246">
      <c r="A246" s="22" t="n"/>
      <c r="B246" s="22" t="n"/>
      <c r="C246" s="22" t="n"/>
      <c r="D246" s="22" t="n"/>
      <c r="E246" s="25" t="n"/>
      <c r="F246" s="25" t="n"/>
      <c r="G246" s="29" t="n"/>
      <c r="H246" s="30">
        <f>IF(D246="","",IFERROR(INDEX(sec_kgm,MATCH(D246,sec_code,0)),""))</f>
        <v/>
      </c>
      <c r="I246" s="31">
        <f>IF(H246="","",IF(INDEX(sec_class,MATCH(D246,sec_code,0))="PL",E246*F246*H246*VALUE(MID(D246,FIND(" - ",D246)+3,10))*G246,E246*H246*G246))</f>
        <v/>
      </c>
      <c r="J246" s="32">
        <f>IF(H246="","",IF(INDEX(sec_class,MATCH(D246,sec_code,0))&lt;&gt;"",INDEX(sec_class,MATCH(D246,sec_code,0)),IF(H246&lt;p_light,"L",IF(H246&lt;p_heavy,"M","H"))))</f>
        <v/>
      </c>
      <c r="K246" s="22" t="n"/>
      <c r="L246" s="32">
        <f>IF(K246&lt;&gt;"",K246,J246)</f>
        <v/>
      </c>
      <c r="M246" s="22" t="n"/>
    </row>
    <row r="247">
      <c r="A247" s="22" t="n"/>
      <c r="B247" s="22" t="n"/>
      <c r="C247" s="22" t="n"/>
      <c r="D247" s="22" t="n"/>
      <c r="E247" s="25" t="n"/>
      <c r="F247" s="25" t="n"/>
      <c r="G247" s="29" t="n"/>
      <c r="H247" s="30">
        <f>IF(D247="","",IFERROR(INDEX(sec_kgm,MATCH(D247,sec_code,0)),""))</f>
        <v/>
      </c>
      <c r="I247" s="31">
        <f>IF(H247="","",IF(INDEX(sec_class,MATCH(D247,sec_code,0))="PL",E247*F247*H247*VALUE(MID(D247,FIND(" - ",D247)+3,10))*G247,E247*H247*G247))</f>
        <v/>
      </c>
      <c r="J247" s="32">
        <f>IF(H247="","",IF(INDEX(sec_class,MATCH(D247,sec_code,0))&lt;&gt;"",INDEX(sec_class,MATCH(D247,sec_code,0)),IF(H247&lt;p_light,"L",IF(H247&lt;p_heavy,"M","H"))))</f>
        <v/>
      </c>
      <c r="K247" s="22" t="n"/>
      <c r="L247" s="32">
        <f>IF(K247&lt;&gt;"",K247,J247)</f>
        <v/>
      </c>
      <c r="M247" s="22" t="n"/>
    </row>
    <row r="248">
      <c r="A248" s="22" t="n"/>
      <c r="B248" s="22" t="n"/>
      <c r="C248" s="22" t="n"/>
      <c r="D248" s="22" t="n"/>
      <c r="E248" s="25" t="n"/>
      <c r="F248" s="25" t="n"/>
      <c r="G248" s="29" t="n"/>
      <c r="H248" s="30">
        <f>IF(D248="","",IFERROR(INDEX(sec_kgm,MATCH(D248,sec_code,0)),""))</f>
        <v/>
      </c>
      <c r="I248" s="31">
        <f>IF(H248="","",IF(INDEX(sec_class,MATCH(D248,sec_code,0))="PL",E248*F248*H248*VALUE(MID(D248,FIND(" - ",D248)+3,10))*G248,E248*H248*G248))</f>
        <v/>
      </c>
      <c r="J248" s="32">
        <f>IF(H248="","",IF(INDEX(sec_class,MATCH(D248,sec_code,0))&lt;&gt;"",INDEX(sec_class,MATCH(D248,sec_code,0)),IF(H248&lt;p_light,"L",IF(H248&lt;p_heavy,"M","H"))))</f>
        <v/>
      </c>
      <c r="K248" s="22" t="n"/>
      <c r="L248" s="32">
        <f>IF(K248&lt;&gt;"",K248,J248)</f>
        <v/>
      </c>
      <c r="M248" s="22" t="n"/>
    </row>
    <row r="249">
      <c r="A249" s="22" t="n"/>
      <c r="B249" s="22" t="n"/>
      <c r="C249" s="22" t="n"/>
      <c r="D249" s="22" t="n"/>
      <c r="E249" s="25" t="n"/>
      <c r="F249" s="25" t="n"/>
      <c r="G249" s="29" t="n"/>
      <c r="H249" s="30">
        <f>IF(D249="","",IFERROR(INDEX(sec_kgm,MATCH(D249,sec_code,0)),""))</f>
        <v/>
      </c>
      <c r="I249" s="31">
        <f>IF(H249="","",IF(INDEX(sec_class,MATCH(D249,sec_code,0))="PL",E249*F249*H249*VALUE(MID(D249,FIND(" - ",D249)+3,10))*G249,E249*H249*G249))</f>
        <v/>
      </c>
      <c r="J249" s="32">
        <f>IF(H249="","",IF(INDEX(sec_class,MATCH(D249,sec_code,0))&lt;&gt;"",INDEX(sec_class,MATCH(D249,sec_code,0)),IF(H249&lt;p_light,"L",IF(H249&lt;p_heavy,"M","H"))))</f>
        <v/>
      </c>
      <c r="K249" s="22" t="n"/>
      <c r="L249" s="32">
        <f>IF(K249&lt;&gt;"",K249,J249)</f>
        <v/>
      </c>
      <c r="M249" s="22" t="n"/>
    </row>
    <row r="250">
      <c r="A250" s="22" t="n"/>
      <c r="B250" s="22" t="n"/>
      <c r="C250" s="22" t="n"/>
      <c r="D250" s="22" t="n"/>
      <c r="E250" s="25" t="n"/>
      <c r="F250" s="25" t="n"/>
      <c r="G250" s="29" t="n"/>
      <c r="H250" s="30">
        <f>IF(D250="","",IFERROR(INDEX(sec_kgm,MATCH(D250,sec_code,0)),""))</f>
        <v/>
      </c>
      <c r="I250" s="31">
        <f>IF(H250="","",IF(INDEX(sec_class,MATCH(D250,sec_code,0))="PL",E250*F250*H250*VALUE(MID(D250,FIND(" - ",D250)+3,10))*G250,E250*H250*G250))</f>
        <v/>
      </c>
      <c r="J250" s="32">
        <f>IF(H250="","",IF(INDEX(sec_class,MATCH(D250,sec_code,0))&lt;&gt;"",INDEX(sec_class,MATCH(D250,sec_code,0)),IF(H250&lt;p_light,"L",IF(H250&lt;p_heavy,"M","H"))))</f>
        <v/>
      </c>
      <c r="K250" s="22" t="n"/>
      <c r="L250" s="32">
        <f>IF(K250&lt;&gt;"",K250,J250)</f>
        <v/>
      </c>
      <c r="M250" s="22" t="n"/>
    </row>
    <row r="251">
      <c r="A251" s="22" t="n"/>
      <c r="B251" s="22" t="n"/>
      <c r="C251" s="22" t="n"/>
      <c r="D251" s="22" t="n"/>
      <c r="E251" s="25" t="n"/>
      <c r="F251" s="25" t="n"/>
      <c r="G251" s="29" t="n"/>
      <c r="H251" s="30">
        <f>IF(D251="","",IFERROR(INDEX(sec_kgm,MATCH(D251,sec_code,0)),""))</f>
        <v/>
      </c>
      <c r="I251" s="31">
        <f>IF(H251="","",IF(INDEX(sec_class,MATCH(D251,sec_code,0))="PL",E251*F251*H251*VALUE(MID(D251,FIND(" - ",D251)+3,10))*G251,E251*H251*G251))</f>
        <v/>
      </c>
      <c r="J251" s="32">
        <f>IF(H251="","",IF(INDEX(sec_class,MATCH(D251,sec_code,0))&lt;&gt;"",INDEX(sec_class,MATCH(D251,sec_code,0)),IF(H251&lt;p_light,"L",IF(H251&lt;p_heavy,"M","H"))))</f>
        <v/>
      </c>
      <c r="K251" s="22" t="n"/>
      <c r="L251" s="32">
        <f>IF(K251&lt;&gt;"",K251,J251)</f>
        <v/>
      </c>
      <c r="M251" s="22" t="n"/>
    </row>
    <row r="252">
      <c r="A252" s="22" t="n"/>
      <c r="B252" s="22" t="n"/>
      <c r="C252" s="22" t="n"/>
      <c r="D252" s="22" t="n"/>
      <c r="E252" s="25" t="n"/>
      <c r="F252" s="25" t="n"/>
      <c r="G252" s="29" t="n"/>
      <c r="H252" s="30">
        <f>IF(D252="","",IFERROR(INDEX(sec_kgm,MATCH(D252,sec_code,0)),""))</f>
        <v/>
      </c>
      <c r="I252" s="31">
        <f>IF(H252="","",IF(INDEX(sec_class,MATCH(D252,sec_code,0))="PL",E252*F252*H252*VALUE(MID(D252,FIND(" - ",D252)+3,10))*G252,E252*H252*G252))</f>
        <v/>
      </c>
      <c r="J252" s="32">
        <f>IF(H252="","",IF(INDEX(sec_class,MATCH(D252,sec_code,0))&lt;&gt;"",INDEX(sec_class,MATCH(D252,sec_code,0)),IF(H252&lt;p_light,"L",IF(H252&lt;p_heavy,"M","H"))))</f>
        <v/>
      </c>
      <c r="K252" s="22" t="n"/>
      <c r="L252" s="32">
        <f>IF(K252&lt;&gt;"",K252,J252)</f>
        <v/>
      </c>
      <c r="M252" s="22" t="n"/>
    </row>
    <row r="253">
      <c r="A253" s="22" t="n"/>
      <c r="B253" s="22" t="n"/>
      <c r="C253" s="22" t="n"/>
      <c r="D253" s="22" t="n"/>
      <c r="E253" s="25" t="n"/>
      <c r="F253" s="25" t="n"/>
      <c r="G253" s="29" t="n"/>
      <c r="H253" s="30">
        <f>IF(D253="","",IFERROR(INDEX(sec_kgm,MATCH(D253,sec_code,0)),""))</f>
        <v/>
      </c>
      <c r="I253" s="31">
        <f>IF(H253="","",IF(INDEX(sec_class,MATCH(D253,sec_code,0))="PL",E253*F253*H253*VALUE(MID(D253,FIND(" - ",D253)+3,10))*G253,E253*H253*G253))</f>
        <v/>
      </c>
      <c r="J253" s="32">
        <f>IF(H253="","",IF(INDEX(sec_class,MATCH(D253,sec_code,0))&lt;&gt;"",INDEX(sec_class,MATCH(D253,sec_code,0)),IF(H253&lt;p_light,"L",IF(H253&lt;p_heavy,"M","H"))))</f>
        <v/>
      </c>
      <c r="K253" s="22" t="n"/>
      <c r="L253" s="32">
        <f>IF(K253&lt;&gt;"",K253,J253)</f>
        <v/>
      </c>
      <c r="M253" s="22" t="n"/>
    </row>
    <row r="254">
      <c r="A254" s="22" t="n"/>
      <c r="B254" s="22" t="n"/>
      <c r="C254" s="22" t="n"/>
      <c r="D254" s="22" t="n"/>
      <c r="E254" s="25" t="n"/>
      <c r="F254" s="25" t="n"/>
      <c r="G254" s="29" t="n"/>
      <c r="H254" s="30">
        <f>IF(D254="","",IFERROR(INDEX(sec_kgm,MATCH(D254,sec_code,0)),""))</f>
        <v/>
      </c>
      <c r="I254" s="31">
        <f>IF(H254="","",IF(INDEX(sec_class,MATCH(D254,sec_code,0))="PL",E254*F254*H254*VALUE(MID(D254,FIND(" - ",D254)+3,10))*G254,E254*H254*G254))</f>
        <v/>
      </c>
      <c r="J254" s="32">
        <f>IF(H254="","",IF(INDEX(sec_class,MATCH(D254,sec_code,0))&lt;&gt;"",INDEX(sec_class,MATCH(D254,sec_code,0)),IF(H254&lt;p_light,"L",IF(H254&lt;p_heavy,"M","H"))))</f>
        <v/>
      </c>
      <c r="K254" s="22" t="n"/>
      <c r="L254" s="32">
        <f>IF(K254&lt;&gt;"",K254,J254)</f>
        <v/>
      </c>
      <c r="M254" s="22" t="n"/>
    </row>
    <row r="255">
      <c r="A255" s="22" t="n"/>
      <c r="B255" s="22" t="n"/>
      <c r="C255" s="22" t="n"/>
      <c r="D255" s="22" t="n"/>
      <c r="E255" s="25" t="n"/>
      <c r="F255" s="25" t="n"/>
      <c r="G255" s="29" t="n"/>
      <c r="H255" s="30">
        <f>IF(D255="","",IFERROR(INDEX(sec_kgm,MATCH(D255,sec_code,0)),""))</f>
        <v/>
      </c>
      <c r="I255" s="31">
        <f>IF(H255="","",IF(INDEX(sec_class,MATCH(D255,sec_code,0))="PL",E255*F255*H255*VALUE(MID(D255,FIND(" - ",D255)+3,10))*G255,E255*H255*G255))</f>
        <v/>
      </c>
      <c r="J255" s="32">
        <f>IF(H255="","",IF(INDEX(sec_class,MATCH(D255,sec_code,0))&lt;&gt;"",INDEX(sec_class,MATCH(D255,sec_code,0)),IF(H255&lt;p_light,"L",IF(H255&lt;p_heavy,"M","H"))))</f>
        <v/>
      </c>
      <c r="K255" s="22" t="n"/>
      <c r="L255" s="32">
        <f>IF(K255&lt;&gt;"",K255,J255)</f>
        <v/>
      </c>
      <c r="M255" s="22" t="n"/>
    </row>
    <row r="256">
      <c r="A256" s="22" t="n"/>
      <c r="B256" s="22" t="n"/>
      <c r="C256" s="22" t="n"/>
      <c r="D256" s="22" t="n"/>
      <c r="E256" s="25" t="n"/>
      <c r="F256" s="25" t="n"/>
      <c r="G256" s="29" t="n"/>
      <c r="H256" s="30">
        <f>IF(D256="","",IFERROR(INDEX(sec_kgm,MATCH(D256,sec_code,0)),""))</f>
        <v/>
      </c>
      <c r="I256" s="31">
        <f>IF(H256="","",IF(INDEX(sec_class,MATCH(D256,sec_code,0))="PL",E256*F256*H256*VALUE(MID(D256,FIND(" - ",D256)+3,10))*G256,E256*H256*G256))</f>
        <v/>
      </c>
      <c r="J256" s="32">
        <f>IF(H256="","",IF(INDEX(sec_class,MATCH(D256,sec_code,0))&lt;&gt;"",INDEX(sec_class,MATCH(D256,sec_code,0)),IF(H256&lt;p_light,"L",IF(H256&lt;p_heavy,"M","H"))))</f>
        <v/>
      </c>
      <c r="K256" s="22" t="n"/>
      <c r="L256" s="32">
        <f>IF(K256&lt;&gt;"",K256,J256)</f>
        <v/>
      </c>
      <c r="M256" s="22" t="n"/>
    </row>
    <row r="257">
      <c r="A257" s="22" t="n"/>
      <c r="B257" s="22" t="n"/>
      <c r="C257" s="22" t="n"/>
      <c r="D257" s="22" t="n"/>
      <c r="E257" s="25" t="n"/>
      <c r="F257" s="25" t="n"/>
      <c r="G257" s="29" t="n"/>
      <c r="H257" s="30">
        <f>IF(D257="","",IFERROR(INDEX(sec_kgm,MATCH(D257,sec_code,0)),""))</f>
        <v/>
      </c>
      <c r="I257" s="31">
        <f>IF(H257="","",IF(INDEX(sec_class,MATCH(D257,sec_code,0))="PL",E257*F257*H257*VALUE(MID(D257,FIND(" - ",D257)+3,10))*G257,E257*H257*G257))</f>
        <v/>
      </c>
      <c r="J257" s="32">
        <f>IF(H257="","",IF(INDEX(sec_class,MATCH(D257,sec_code,0))&lt;&gt;"",INDEX(sec_class,MATCH(D257,sec_code,0)),IF(H257&lt;p_light,"L",IF(H257&lt;p_heavy,"M","H"))))</f>
        <v/>
      </c>
      <c r="K257" s="22" t="n"/>
      <c r="L257" s="32">
        <f>IF(K257&lt;&gt;"",K257,J257)</f>
        <v/>
      </c>
      <c r="M257" s="22" t="n"/>
    </row>
    <row r="258">
      <c r="A258" s="22" t="n"/>
      <c r="B258" s="22" t="n"/>
      <c r="C258" s="22" t="n"/>
      <c r="D258" s="22" t="n"/>
      <c r="E258" s="25" t="n"/>
      <c r="F258" s="25" t="n"/>
      <c r="G258" s="29" t="n"/>
      <c r="H258" s="30">
        <f>IF(D258="","",IFERROR(INDEX(sec_kgm,MATCH(D258,sec_code,0)),""))</f>
        <v/>
      </c>
      <c r="I258" s="31">
        <f>IF(H258="","",IF(INDEX(sec_class,MATCH(D258,sec_code,0))="PL",E258*F258*H258*VALUE(MID(D258,FIND(" - ",D258)+3,10))*G258,E258*H258*G258))</f>
        <v/>
      </c>
      <c r="J258" s="32">
        <f>IF(H258="","",IF(INDEX(sec_class,MATCH(D258,sec_code,0))&lt;&gt;"",INDEX(sec_class,MATCH(D258,sec_code,0)),IF(H258&lt;p_light,"L",IF(H258&lt;p_heavy,"M","H"))))</f>
        <v/>
      </c>
      <c r="K258" s="22" t="n"/>
      <c r="L258" s="32">
        <f>IF(K258&lt;&gt;"",K258,J258)</f>
        <v/>
      </c>
      <c r="M258" s="22" t="n"/>
    </row>
    <row r="259">
      <c r="A259" s="22" t="n"/>
      <c r="B259" s="22" t="n"/>
      <c r="C259" s="22" t="n"/>
      <c r="D259" s="22" t="n"/>
      <c r="E259" s="25" t="n"/>
      <c r="F259" s="25" t="n"/>
      <c r="G259" s="29" t="n"/>
      <c r="H259" s="30">
        <f>IF(D259="","",IFERROR(INDEX(sec_kgm,MATCH(D259,sec_code,0)),""))</f>
        <v/>
      </c>
      <c r="I259" s="31">
        <f>IF(H259="","",IF(INDEX(sec_class,MATCH(D259,sec_code,0))="PL",E259*F259*H259*VALUE(MID(D259,FIND(" - ",D259)+3,10))*G259,E259*H259*G259))</f>
        <v/>
      </c>
      <c r="J259" s="32">
        <f>IF(H259="","",IF(INDEX(sec_class,MATCH(D259,sec_code,0))&lt;&gt;"",INDEX(sec_class,MATCH(D259,sec_code,0)),IF(H259&lt;p_light,"L",IF(H259&lt;p_heavy,"M","H"))))</f>
        <v/>
      </c>
      <c r="K259" s="22" t="n"/>
      <c r="L259" s="32">
        <f>IF(K259&lt;&gt;"",K259,J259)</f>
        <v/>
      </c>
      <c r="M259" s="22" t="n"/>
    </row>
    <row r="260">
      <c r="A260" s="22" t="n"/>
      <c r="B260" s="22" t="n"/>
      <c r="C260" s="22" t="n"/>
      <c r="D260" s="22" t="n"/>
      <c r="E260" s="25" t="n"/>
      <c r="F260" s="25" t="n"/>
      <c r="G260" s="29" t="n"/>
      <c r="H260" s="30">
        <f>IF(D260="","",IFERROR(INDEX(sec_kgm,MATCH(D260,sec_code,0)),""))</f>
        <v/>
      </c>
      <c r="I260" s="31">
        <f>IF(H260="","",IF(INDEX(sec_class,MATCH(D260,sec_code,0))="PL",E260*F260*H260*VALUE(MID(D260,FIND(" - ",D260)+3,10))*G260,E260*H260*G260))</f>
        <v/>
      </c>
      <c r="J260" s="32">
        <f>IF(H260="","",IF(INDEX(sec_class,MATCH(D260,sec_code,0))&lt;&gt;"",INDEX(sec_class,MATCH(D260,sec_code,0)),IF(H260&lt;p_light,"L",IF(H260&lt;p_heavy,"M","H"))))</f>
        <v/>
      </c>
      <c r="K260" s="22" t="n"/>
      <c r="L260" s="32">
        <f>IF(K260&lt;&gt;"",K260,J260)</f>
        <v/>
      </c>
      <c r="M260" s="22" t="n"/>
    </row>
    <row r="261">
      <c r="A261" s="22" t="n"/>
      <c r="B261" s="22" t="n"/>
      <c r="C261" s="22" t="n"/>
      <c r="D261" s="22" t="n"/>
      <c r="E261" s="25" t="n"/>
      <c r="F261" s="25" t="n"/>
      <c r="G261" s="29" t="n"/>
      <c r="H261" s="30">
        <f>IF(D261="","",IFERROR(INDEX(sec_kgm,MATCH(D261,sec_code,0)),""))</f>
        <v/>
      </c>
      <c r="I261" s="31">
        <f>IF(H261="","",IF(INDEX(sec_class,MATCH(D261,sec_code,0))="PL",E261*F261*H261*VALUE(MID(D261,FIND(" - ",D261)+3,10))*G261,E261*H261*G261))</f>
        <v/>
      </c>
      <c r="J261" s="32">
        <f>IF(H261="","",IF(INDEX(sec_class,MATCH(D261,sec_code,0))&lt;&gt;"",INDEX(sec_class,MATCH(D261,sec_code,0)),IF(H261&lt;p_light,"L",IF(H261&lt;p_heavy,"M","H"))))</f>
        <v/>
      </c>
      <c r="K261" s="22" t="n"/>
      <c r="L261" s="32">
        <f>IF(K261&lt;&gt;"",K261,J261)</f>
        <v/>
      </c>
      <c r="M261" s="22" t="n"/>
    </row>
    <row r="262">
      <c r="A262" s="22" t="n"/>
      <c r="B262" s="22" t="n"/>
      <c r="C262" s="22" t="n"/>
      <c r="D262" s="22" t="n"/>
      <c r="E262" s="25" t="n"/>
      <c r="F262" s="25" t="n"/>
      <c r="G262" s="29" t="n"/>
      <c r="H262" s="30">
        <f>IF(D262="","",IFERROR(INDEX(sec_kgm,MATCH(D262,sec_code,0)),""))</f>
        <v/>
      </c>
      <c r="I262" s="31">
        <f>IF(H262="","",IF(INDEX(sec_class,MATCH(D262,sec_code,0))="PL",E262*F262*H262*VALUE(MID(D262,FIND(" - ",D262)+3,10))*G262,E262*H262*G262))</f>
        <v/>
      </c>
      <c r="J262" s="32">
        <f>IF(H262="","",IF(INDEX(sec_class,MATCH(D262,sec_code,0))&lt;&gt;"",INDEX(sec_class,MATCH(D262,sec_code,0)),IF(H262&lt;p_light,"L",IF(H262&lt;p_heavy,"M","H"))))</f>
        <v/>
      </c>
      <c r="K262" s="22" t="n"/>
      <c r="L262" s="32">
        <f>IF(K262&lt;&gt;"",K262,J262)</f>
        <v/>
      </c>
      <c r="M262" s="22" t="n"/>
    </row>
    <row r="263">
      <c r="A263" s="22" t="n"/>
      <c r="B263" s="22" t="n"/>
      <c r="C263" s="22" t="n"/>
      <c r="D263" s="22" t="n"/>
      <c r="E263" s="25" t="n"/>
      <c r="F263" s="25" t="n"/>
      <c r="G263" s="29" t="n"/>
      <c r="H263" s="30">
        <f>IF(D263="","",IFERROR(INDEX(sec_kgm,MATCH(D263,sec_code,0)),""))</f>
        <v/>
      </c>
      <c r="I263" s="31">
        <f>IF(H263="","",IF(INDEX(sec_class,MATCH(D263,sec_code,0))="PL",E263*F263*H263*VALUE(MID(D263,FIND(" - ",D263)+3,10))*G263,E263*H263*G263))</f>
        <v/>
      </c>
      <c r="J263" s="32">
        <f>IF(H263="","",IF(INDEX(sec_class,MATCH(D263,sec_code,0))&lt;&gt;"",INDEX(sec_class,MATCH(D263,sec_code,0)),IF(H263&lt;p_light,"L",IF(H263&lt;p_heavy,"M","H"))))</f>
        <v/>
      </c>
      <c r="K263" s="22" t="n"/>
      <c r="L263" s="32">
        <f>IF(K263&lt;&gt;"",K263,J263)</f>
        <v/>
      </c>
      <c r="M263" s="22" t="n"/>
    </row>
    <row r="264">
      <c r="A264" s="22" t="n"/>
      <c r="B264" s="22" t="n"/>
      <c r="C264" s="22" t="n"/>
      <c r="D264" s="22" t="n"/>
      <c r="E264" s="25" t="n"/>
      <c r="F264" s="25" t="n"/>
      <c r="G264" s="29" t="n"/>
      <c r="H264" s="30">
        <f>IF(D264="","",IFERROR(INDEX(sec_kgm,MATCH(D264,sec_code,0)),""))</f>
        <v/>
      </c>
      <c r="I264" s="31">
        <f>IF(H264="","",IF(INDEX(sec_class,MATCH(D264,sec_code,0))="PL",E264*F264*H264*VALUE(MID(D264,FIND(" - ",D264)+3,10))*G264,E264*H264*G264))</f>
        <v/>
      </c>
      <c r="J264" s="32">
        <f>IF(H264="","",IF(INDEX(sec_class,MATCH(D264,sec_code,0))&lt;&gt;"",INDEX(sec_class,MATCH(D264,sec_code,0)),IF(H264&lt;p_light,"L",IF(H264&lt;p_heavy,"M","H"))))</f>
        <v/>
      </c>
      <c r="K264" s="22" t="n"/>
      <c r="L264" s="32">
        <f>IF(K264&lt;&gt;"",K264,J264)</f>
        <v/>
      </c>
      <c r="M264" s="22" t="n"/>
    </row>
    <row r="265">
      <c r="A265" s="22" t="n"/>
      <c r="B265" s="22" t="n"/>
      <c r="C265" s="22" t="n"/>
      <c r="D265" s="22" t="n"/>
      <c r="E265" s="25" t="n"/>
      <c r="F265" s="25" t="n"/>
      <c r="G265" s="29" t="n"/>
      <c r="H265" s="30">
        <f>IF(D265="","",IFERROR(INDEX(sec_kgm,MATCH(D265,sec_code,0)),""))</f>
        <v/>
      </c>
      <c r="I265" s="31">
        <f>IF(H265="","",IF(INDEX(sec_class,MATCH(D265,sec_code,0))="PL",E265*F265*H265*VALUE(MID(D265,FIND(" - ",D265)+3,10))*G265,E265*H265*G265))</f>
        <v/>
      </c>
      <c r="J265" s="32">
        <f>IF(H265="","",IF(INDEX(sec_class,MATCH(D265,sec_code,0))&lt;&gt;"",INDEX(sec_class,MATCH(D265,sec_code,0)),IF(H265&lt;p_light,"L",IF(H265&lt;p_heavy,"M","H"))))</f>
        <v/>
      </c>
      <c r="K265" s="22" t="n"/>
      <c r="L265" s="32">
        <f>IF(K265&lt;&gt;"",K265,J265)</f>
        <v/>
      </c>
      <c r="M265" s="22" t="n"/>
    </row>
    <row r="266">
      <c r="A266" s="22" t="n"/>
      <c r="B266" s="22" t="n"/>
      <c r="C266" s="22" t="n"/>
      <c r="D266" s="22" t="n"/>
      <c r="E266" s="25" t="n"/>
      <c r="F266" s="25" t="n"/>
      <c r="G266" s="29" t="n"/>
      <c r="H266" s="30">
        <f>IF(D266="","",IFERROR(INDEX(sec_kgm,MATCH(D266,sec_code,0)),""))</f>
        <v/>
      </c>
      <c r="I266" s="31">
        <f>IF(H266="","",IF(INDEX(sec_class,MATCH(D266,sec_code,0))="PL",E266*F266*H266*VALUE(MID(D266,FIND(" - ",D266)+3,10))*G266,E266*H266*G266))</f>
        <v/>
      </c>
      <c r="J266" s="32">
        <f>IF(H266="","",IF(INDEX(sec_class,MATCH(D266,sec_code,0))&lt;&gt;"",INDEX(sec_class,MATCH(D266,sec_code,0)),IF(H266&lt;p_light,"L",IF(H266&lt;p_heavy,"M","H"))))</f>
        <v/>
      </c>
      <c r="K266" s="22" t="n"/>
      <c r="L266" s="32">
        <f>IF(K266&lt;&gt;"",K266,J266)</f>
        <v/>
      </c>
      <c r="M266" s="22" t="n"/>
    </row>
    <row r="267">
      <c r="A267" s="22" t="n"/>
      <c r="B267" s="22" t="n"/>
      <c r="C267" s="22" t="n"/>
      <c r="D267" s="22" t="n"/>
      <c r="E267" s="25" t="n"/>
      <c r="F267" s="25" t="n"/>
      <c r="G267" s="29" t="n"/>
      <c r="H267" s="30">
        <f>IF(D267="","",IFERROR(INDEX(sec_kgm,MATCH(D267,sec_code,0)),""))</f>
        <v/>
      </c>
      <c r="I267" s="31">
        <f>IF(H267="","",IF(INDEX(sec_class,MATCH(D267,sec_code,0))="PL",E267*F267*H267*VALUE(MID(D267,FIND(" - ",D267)+3,10))*G267,E267*H267*G267))</f>
        <v/>
      </c>
      <c r="J267" s="32">
        <f>IF(H267="","",IF(INDEX(sec_class,MATCH(D267,sec_code,0))&lt;&gt;"",INDEX(sec_class,MATCH(D267,sec_code,0)),IF(H267&lt;p_light,"L",IF(H267&lt;p_heavy,"M","H"))))</f>
        <v/>
      </c>
      <c r="K267" s="22" t="n"/>
      <c r="L267" s="32">
        <f>IF(K267&lt;&gt;"",K267,J267)</f>
        <v/>
      </c>
      <c r="M267" s="22" t="n"/>
    </row>
    <row r="268">
      <c r="A268" s="22" t="n"/>
      <c r="B268" s="22" t="n"/>
      <c r="C268" s="22" t="n"/>
      <c r="D268" s="22" t="n"/>
      <c r="E268" s="25" t="n"/>
      <c r="F268" s="25" t="n"/>
      <c r="G268" s="29" t="n"/>
      <c r="H268" s="30">
        <f>IF(D268="","",IFERROR(INDEX(sec_kgm,MATCH(D268,sec_code,0)),""))</f>
        <v/>
      </c>
      <c r="I268" s="31">
        <f>IF(H268="","",IF(INDEX(sec_class,MATCH(D268,sec_code,0))="PL",E268*F268*H268*VALUE(MID(D268,FIND(" - ",D268)+3,10))*G268,E268*H268*G268))</f>
        <v/>
      </c>
      <c r="J268" s="32">
        <f>IF(H268="","",IF(INDEX(sec_class,MATCH(D268,sec_code,0))&lt;&gt;"",INDEX(sec_class,MATCH(D268,sec_code,0)),IF(H268&lt;p_light,"L",IF(H268&lt;p_heavy,"M","H"))))</f>
        <v/>
      </c>
      <c r="K268" s="22" t="n"/>
      <c r="L268" s="32">
        <f>IF(K268&lt;&gt;"",K268,J268)</f>
        <v/>
      </c>
      <c r="M268" s="22" t="n"/>
    </row>
    <row r="269">
      <c r="A269" s="22" t="n"/>
      <c r="B269" s="22" t="n"/>
      <c r="C269" s="22" t="n"/>
      <c r="D269" s="22" t="n"/>
      <c r="E269" s="25" t="n"/>
      <c r="F269" s="25" t="n"/>
      <c r="G269" s="29" t="n"/>
      <c r="H269" s="30">
        <f>IF(D269="","",IFERROR(INDEX(sec_kgm,MATCH(D269,sec_code,0)),""))</f>
        <v/>
      </c>
      <c r="I269" s="31">
        <f>IF(H269="","",IF(INDEX(sec_class,MATCH(D269,sec_code,0))="PL",E269*F269*H269*VALUE(MID(D269,FIND(" - ",D269)+3,10))*G269,E269*H269*G269))</f>
        <v/>
      </c>
      <c r="J269" s="32">
        <f>IF(H269="","",IF(INDEX(sec_class,MATCH(D269,sec_code,0))&lt;&gt;"",INDEX(sec_class,MATCH(D269,sec_code,0)),IF(H269&lt;p_light,"L",IF(H269&lt;p_heavy,"M","H"))))</f>
        <v/>
      </c>
      <c r="K269" s="22" t="n"/>
      <c r="L269" s="32">
        <f>IF(K269&lt;&gt;"",K269,J269)</f>
        <v/>
      </c>
      <c r="M269" s="22" t="n"/>
    </row>
    <row r="270">
      <c r="A270" s="22" t="n"/>
      <c r="B270" s="22" t="n"/>
      <c r="C270" s="22" t="n"/>
      <c r="D270" s="22" t="n"/>
      <c r="E270" s="25" t="n"/>
      <c r="F270" s="25" t="n"/>
      <c r="G270" s="29" t="n"/>
      <c r="H270" s="30">
        <f>IF(D270="","",IFERROR(INDEX(sec_kgm,MATCH(D270,sec_code,0)),""))</f>
        <v/>
      </c>
      <c r="I270" s="31">
        <f>IF(H270="","",IF(INDEX(sec_class,MATCH(D270,sec_code,0))="PL",E270*F270*H270*VALUE(MID(D270,FIND(" - ",D270)+3,10))*G270,E270*H270*G270))</f>
        <v/>
      </c>
      <c r="J270" s="32">
        <f>IF(H270="","",IF(INDEX(sec_class,MATCH(D270,sec_code,0))&lt;&gt;"",INDEX(sec_class,MATCH(D270,sec_code,0)),IF(H270&lt;p_light,"L",IF(H270&lt;p_heavy,"M","H"))))</f>
        <v/>
      </c>
      <c r="K270" s="22" t="n"/>
      <c r="L270" s="32">
        <f>IF(K270&lt;&gt;"",K270,J270)</f>
        <v/>
      </c>
      <c r="M270" s="22" t="n"/>
    </row>
    <row r="271">
      <c r="A271" s="22" t="n"/>
      <c r="B271" s="22" t="n"/>
      <c r="C271" s="22" t="n"/>
      <c r="D271" s="22" t="n"/>
      <c r="E271" s="25" t="n"/>
      <c r="F271" s="25" t="n"/>
      <c r="G271" s="29" t="n"/>
      <c r="H271" s="30">
        <f>IF(D271="","",IFERROR(INDEX(sec_kgm,MATCH(D271,sec_code,0)),""))</f>
        <v/>
      </c>
      <c r="I271" s="31">
        <f>IF(H271="","",IF(INDEX(sec_class,MATCH(D271,sec_code,0))="PL",E271*F271*H271*VALUE(MID(D271,FIND(" - ",D271)+3,10))*G271,E271*H271*G271))</f>
        <v/>
      </c>
      <c r="J271" s="32">
        <f>IF(H271="","",IF(INDEX(sec_class,MATCH(D271,sec_code,0))&lt;&gt;"",INDEX(sec_class,MATCH(D271,sec_code,0)),IF(H271&lt;p_light,"L",IF(H271&lt;p_heavy,"M","H"))))</f>
        <v/>
      </c>
      <c r="K271" s="22" t="n"/>
      <c r="L271" s="32">
        <f>IF(K271&lt;&gt;"",K271,J271)</f>
        <v/>
      </c>
      <c r="M271" s="22" t="n"/>
    </row>
    <row r="272">
      <c r="A272" s="22" t="n"/>
      <c r="B272" s="22" t="n"/>
      <c r="C272" s="22" t="n"/>
      <c r="D272" s="22" t="n"/>
      <c r="E272" s="25" t="n"/>
      <c r="F272" s="25" t="n"/>
      <c r="G272" s="29" t="n"/>
      <c r="H272" s="30">
        <f>IF(D272="","",IFERROR(INDEX(sec_kgm,MATCH(D272,sec_code,0)),""))</f>
        <v/>
      </c>
      <c r="I272" s="31">
        <f>IF(H272="","",IF(INDEX(sec_class,MATCH(D272,sec_code,0))="PL",E272*F272*H272*VALUE(MID(D272,FIND(" - ",D272)+3,10))*G272,E272*H272*G272))</f>
        <v/>
      </c>
      <c r="J272" s="32">
        <f>IF(H272="","",IF(INDEX(sec_class,MATCH(D272,sec_code,0))&lt;&gt;"",INDEX(sec_class,MATCH(D272,sec_code,0)),IF(H272&lt;p_light,"L",IF(H272&lt;p_heavy,"M","H"))))</f>
        <v/>
      </c>
      <c r="K272" s="22" t="n"/>
      <c r="L272" s="32">
        <f>IF(K272&lt;&gt;"",K272,J272)</f>
        <v/>
      </c>
      <c r="M272" s="22" t="n"/>
    </row>
    <row r="273">
      <c r="A273" s="22" t="n"/>
      <c r="B273" s="22" t="n"/>
      <c r="C273" s="22" t="n"/>
      <c r="D273" s="22" t="n"/>
      <c r="E273" s="25" t="n"/>
      <c r="F273" s="25" t="n"/>
      <c r="G273" s="29" t="n"/>
      <c r="H273" s="30">
        <f>IF(D273="","",IFERROR(INDEX(sec_kgm,MATCH(D273,sec_code,0)),""))</f>
        <v/>
      </c>
      <c r="I273" s="31">
        <f>IF(H273="","",IF(INDEX(sec_class,MATCH(D273,sec_code,0))="PL",E273*F273*H273*VALUE(MID(D273,FIND(" - ",D273)+3,10))*G273,E273*H273*G273))</f>
        <v/>
      </c>
      <c r="J273" s="32">
        <f>IF(H273="","",IF(INDEX(sec_class,MATCH(D273,sec_code,0))&lt;&gt;"",INDEX(sec_class,MATCH(D273,sec_code,0)),IF(H273&lt;p_light,"L",IF(H273&lt;p_heavy,"M","H"))))</f>
        <v/>
      </c>
      <c r="K273" s="22" t="n"/>
      <c r="L273" s="32">
        <f>IF(K273&lt;&gt;"",K273,J273)</f>
        <v/>
      </c>
      <c r="M273" s="22" t="n"/>
    </row>
    <row r="274">
      <c r="A274" s="22" t="n"/>
      <c r="B274" s="22" t="n"/>
      <c r="C274" s="22" t="n"/>
      <c r="D274" s="22" t="n"/>
      <c r="E274" s="25" t="n"/>
      <c r="F274" s="25" t="n"/>
      <c r="G274" s="29" t="n"/>
      <c r="H274" s="30">
        <f>IF(D274="","",IFERROR(INDEX(sec_kgm,MATCH(D274,sec_code,0)),""))</f>
        <v/>
      </c>
      <c r="I274" s="31">
        <f>IF(H274="","",IF(INDEX(sec_class,MATCH(D274,sec_code,0))="PL",E274*F274*H274*VALUE(MID(D274,FIND(" - ",D274)+3,10))*G274,E274*H274*G274))</f>
        <v/>
      </c>
      <c r="J274" s="32">
        <f>IF(H274="","",IF(INDEX(sec_class,MATCH(D274,sec_code,0))&lt;&gt;"",INDEX(sec_class,MATCH(D274,sec_code,0)),IF(H274&lt;p_light,"L",IF(H274&lt;p_heavy,"M","H"))))</f>
        <v/>
      </c>
      <c r="K274" s="22" t="n"/>
      <c r="L274" s="32">
        <f>IF(K274&lt;&gt;"",K274,J274)</f>
        <v/>
      </c>
      <c r="M274" s="22" t="n"/>
    </row>
    <row r="275">
      <c r="A275" s="22" t="n"/>
      <c r="B275" s="22" t="n"/>
      <c r="C275" s="22" t="n"/>
      <c r="D275" s="22" t="n"/>
      <c r="E275" s="25" t="n"/>
      <c r="F275" s="25" t="n"/>
      <c r="G275" s="29" t="n"/>
      <c r="H275" s="30">
        <f>IF(D275="","",IFERROR(INDEX(sec_kgm,MATCH(D275,sec_code,0)),""))</f>
        <v/>
      </c>
      <c r="I275" s="31">
        <f>IF(H275="","",IF(INDEX(sec_class,MATCH(D275,sec_code,0))="PL",E275*F275*H275*VALUE(MID(D275,FIND(" - ",D275)+3,10))*G275,E275*H275*G275))</f>
        <v/>
      </c>
      <c r="J275" s="32">
        <f>IF(H275="","",IF(INDEX(sec_class,MATCH(D275,sec_code,0))&lt;&gt;"",INDEX(sec_class,MATCH(D275,sec_code,0)),IF(H275&lt;p_light,"L",IF(H275&lt;p_heavy,"M","H"))))</f>
        <v/>
      </c>
      <c r="K275" s="22" t="n"/>
      <c r="L275" s="32">
        <f>IF(K275&lt;&gt;"",K275,J275)</f>
        <v/>
      </c>
      <c r="M275" s="22" t="n"/>
    </row>
    <row r="276">
      <c r="A276" s="22" t="n"/>
      <c r="B276" s="22" t="n"/>
      <c r="C276" s="22" t="n"/>
      <c r="D276" s="22" t="n"/>
      <c r="E276" s="25" t="n"/>
      <c r="F276" s="25" t="n"/>
      <c r="G276" s="29" t="n"/>
      <c r="H276" s="30">
        <f>IF(D276="","",IFERROR(INDEX(sec_kgm,MATCH(D276,sec_code,0)),""))</f>
        <v/>
      </c>
      <c r="I276" s="31">
        <f>IF(H276="","",IF(INDEX(sec_class,MATCH(D276,sec_code,0))="PL",E276*F276*H276*VALUE(MID(D276,FIND(" - ",D276)+3,10))*G276,E276*H276*G276))</f>
        <v/>
      </c>
      <c r="J276" s="32">
        <f>IF(H276="","",IF(INDEX(sec_class,MATCH(D276,sec_code,0))&lt;&gt;"",INDEX(sec_class,MATCH(D276,sec_code,0)),IF(H276&lt;p_light,"L",IF(H276&lt;p_heavy,"M","H"))))</f>
        <v/>
      </c>
      <c r="K276" s="22" t="n"/>
      <c r="L276" s="32">
        <f>IF(K276&lt;&gt;"",K276,J276)</f>
        <v/>
      </c>
      <c r="M276" s="22" t="n"/>
    </row>
    <row r="277">
      <c r="A277" s="22" t="n"/>
      <c r="B277" s="22" t="n"/>
      <c r="C277" s="22" t="n"/>
      <c r="D277" s="22" t="n"/>
      <c r="E277" s="25" t="n"/>
      <c r="F277" s="25" t="n"/>
      <c r="G277" s="29" t="n"/>
      <c r="H277" s="30">
        <f>IF(D277="","",IFERROR(INDEX(sec_kgm,MATCH(D277,sec_code,0)),""))</f>
        <v/>
      </c>
      <c r="I277" s="31">
        <f>IF(H277="","",IF(INDEX(sec_class,MATCH(D277,sec_code,0))="PL",E277*F277*H277*VALUE(MID(D277,FIND(" - ",D277)+3,10))*G277,E277*H277*G277))</f>
        <v/>
      </c>
      <c r="J277" s="32">
        <f>IF(H277="","",IF(INDEX(sec_class,MATCH(D277,sec_code,0))&lt;&gt;"",INDEX(sec_class,MATCH(D277,sec_code,0)),IF(H277&lt;p_light,"L",IF(H277&lt;p_heavy,"M","H"))))</f>
        <v/>
      </c>
      <c r="K277" s="22" t="n"/>
      <c r="L277" s="32">
        <f>IF(K277&lt;&gt;"",K277,J277)</f>
        <v/>
      </c>
      <c r="M277" s="22" t="n"/>
    </row>
    <row r="278">
      <c r="A278" s="22" t="n"/>
      <c r="B278" s="22" t="n"/>
      <c r="C278" s="22" t="n"/>
      <c r="D278" s="22" t="n"/>
      <c r="E278" s="25" t="n"/>
      <c r="F278" s="25" t="n"/>
      <c r="G278" s="29" t="n"/>
      <c r="H278" s="30">
        <f>IF(D278="","",IFERROR(INDEX(sec_kgm,MATCH(D278,sec_code,0)),""))</f>
        <v/>
      </c>
      <c r="I278" s="31">
        <f>IF(H278="","",IF(INDEX(sec_class,MATCH(D278,sec_code,0))="PL",E278*F278*H278*VALUE(MID(D278,FIND(" - ",D278)+3,10))*G278,E278*H278*G278))</f>
        <v/>
      </c>
      <c r="J278" s="32">
        <f>IF(H278="","",IF(INDEX(sec_class,MATCH(D278,sec_code,0))&lt;&gt;"",INDEX(sec_class,MATCH(D278,sec_code,0)),IF(H278&lt;p_light,"L",IF(H278&lt;p_heavy,"M","H"))))</f>
        <v/>
      </c>
      <c r="K278" s="22" t="n"/>
      <c r="L278" s="32">
        <f>IF(K278&lt;&gt;"",K278,J278)</f>
        <v/>
      </c>
      <c r="M278" s="22" t="n"/>
    </row>
    <row r="279">
      <c r="A279" s="22" t="n"/>
      <c r="B279" s="22" t="n"/>
      <c r="C279" s="22" t="n"/>
      <c r="D279" s="22" t="n"/>
      <c r="E279" s="25" t="n"/>
      <c r="F279" s="25" t="n"/>
      <c r="G279" s="29" t="n"/>
      <c r="H279" s="30">
        <f>IF(D279="","",IFERROR(INDEX(sec_kgm,MATCH(D279,sec_code,0)),""))</f>
        <v/>
      </c>
      <c r="I279" s="31">
        <f>IF(H279="","",IF(INDEX(sec_class,MATCH(D279,sec_code,0))="PL",E279*F279*H279*VALUE(MID(D279,FIND(" - ",D279)+3,10))*G279,E279*H279*G279))</f>
        <v/>
      </c>
      <c r="J279" s="32">
        <f>IF(H279="","",IF(INDEX(sec_class,MATCH(D279,sec_code,0))&lt;&gt;"",INDEX(sec_class,MATCH(D279,sec_code,0)),IF(H279&lt;p_light,"L",IF(H279&lt;p_heavy,"M","H"))))</f>
        <v/>
      </c>
      <c r="K279" s="22" t="n"/>
      <c r="L279" s="32">
        <f>IF(K279&lt;&gt;"",K279,J279)</f>
        <v/>
      </c>
      <c r="M279" s="22" t="n"/>
    </row>
    <row r="280">
      <c r="A280" s="22" t="n"/>
      <c r="B280" s="22" t="n"/>
      <c r="C280" s="22" t="n"/>
      <c r="D280" s="22" t="n"/>
      <c r="E280" s="25" t="n"/>
      <c r="F280" s="25" t="n"/>
      <c r="G280" s="29" t="n"/>
      <c r="H280" s="30">
        <f>IF(D280="","",IFERROR(INDEX(sec_kgm,MATCH(D280,sec_code,0)),""))</f>
        <v/>
      </c>
      <c r="I280" s="31">
        <f>IF(H280="","",IF(INDEX(sec_class,MATCH(D280,sec_code,0))="PL",E280*F280*H280*VALUE(MID(D280,FIND(" - ",D280)+3,10))*G280,E280*H280*G280))</f>
        <v/>
      </c>
      <c r="J280" s="32">
        <f>IF(H280="","",IF(INDEX(sec_class,MATCH(D280,sec_code,0))&lt;&gt;"",INDEX(sec_class,MATCH(D280,sec_code,0)),IF(H280&lt;p_light,"L",IF(H280&lt;p_heavy,"M","H"))))</f>
        <v/>
      </c>
      <c r="K280" s="22" t="n"/>
      <c r="L280" s="32">
        <f>IF(K280&lt;&gt;"",K280,J280)</f>
        <v/>
      </c>
      <c r="M280" s="22" t="n"/>
    </row>
    <row r="281">
      <c r="A281" s="22" t="n"/>
      <c r="B281" s="22" t="n"/>
      <c r="C281" s="22" t="n"/>
      <c r="D281" s="22" t="n"/>
      <c r="E281" s="25" t="n"/>
      <c r="F281" s="25" t="n"/>
      <c r="G281" s="29" t="n"/>
      <c r="H281" s="30">
        <f>IF(D281="","",IFERROR(INDEX(sec_kgm,MATCH(D281,sec_code,0)),""))</f>
        <v/>
      </c>
      <c r="I281" s="31">
        <f>IF(H281="","",IF(INDEX(sec_class,MATCH(D281,sec_code,0))="PL",E281*F281*H281*VALUE(MID(D281,FIND(" - ",D281)+3,10))*G281,E281*H281*G281))</f>
        <v/>
      </c>
      <c r="J281" s="32">
        <f>IF(H281="","",IF(INDEX(sec_class,MATCH(D281,sec_code,0))&lt;&gt;"",INDEX(sec_class,MATCH(D281,sec_code,0)),IF(H281&lt;p_light,"L",IF(H281&lt;p_heavy,"M","H"))))</f>
        <v/>
      </c>
      <c r="K281" s="22" t="n"/>
      <c r="L281" s="32">
        <f>IF(K281&lt;&gt;"",K281,J281)</f>
        <v/>
      </c>
      <c r="M281" s="22" t="n"/>
    </row>
    <row r="282">
      <c r="A282" s="22" t="n"/>
      <c r="B282" s="22" t="n"/>
      <c r="C282" s="22" t="n"/>
      <c r="D282" s="22" t="n"/>
      <c r="E282" s="25" t="n"/>
      <c r="F282" s="25" t="n"/>
      <c r="G282" s="29" t="n"/>
      <c r="H282" s="30">
        <f>IF(D282="","",IFERROR(INDEX(sec_kgm,MATCH(D282,sec_code,0)),""))</f>
        <v/>
      </c>
      <c r="I282" s="31">
        <f>IF(H282="","",IF(INDEX(sec_class,MATCH(D282,sec_code,0))="PL",E282*F282*H282*VALUE(MID(D282,FIND(" - ",D282)+3,10))*G282,E282*H282*G282))</f>
        <v/>
      </c>
      <c r="J282" s="32">
        <f>IF(H282="","",IF(INDEX(sec_class,MATCH(D282,sec_code,0))&lt;&gt;"",INDEX(sec_class,MATCH(D282,sec_code,0)),IF(H282&lt;p_light,"L",IF(H282&lt;p_heavy,"M","H"))))</f>
        <v/>
      </c>
      <c r="K282" s="22" t="n"/>
      <c r="L282" s="32">
        <f>IF(K282&lt;&gt;"",K282,J282)</f>
        <v/>
      </c>
      <c r="M282" s="22" t="n"/>
    </row>
    <row r="283">
      <c r="A283" s="22" t="n"/>
      <c r="B283" s="22" t="n"/>
      <c r="C283" s="22" t="n"/>
      <c r="D283" s="22" t="n"/>
      <c r="E283" s="25" t="n"/>
      <c r="F283" s="25" t="n"/>
      <c r="G283" s="29" t="n"/>
      <c r="H283" s="30">
        <f>IF(D283="","",IFERROR(INDEX(sec_kgm,MATCH(D283,sec_code,0)),""))</f>
        <v/>
      </c>
      <c r="I283" s="31">
        <f>IF(H283="","",IF(INDEX(sec_class,MATCH(D283,sec_code,0))="PL",E283*F283*H283*VALUE(MID(D283,FIND(" - ",D283)+3,10))*G283,E283*H283*G283))</f>
        <v/>
      </c>
      <c r="J283" s="32">
        <f>IF(H283="","",IF(INDEX(sec_class,MATCH(D283,sec_code,0))&lt;&gt;"",INDEX(sec_class,MATCH(D283,sec_code,0)),IF(H283&lt;p_light,"L",IF(H283&lt;p_heavy,"M","H"))))</f>
        <v/>
      </c>
      <c r="K283" s="22" t="n"/>
      <c r="L283" s="32">
        <f>IF(K283&lt;&gt;"",K283,J283)</f>
        <v/>
      </c>
      <c r="M283" s="22" t="n"/>
    </row>
    <row r="284">
      <c r="A284" s="22" t="n"/>
      <c r="B284" s="22" t="n"/>
      <c r="C284" s="22" t="n"/>
      <c r="D284" s="22" t="n"/>
      <c r="E284" s="25" t="n"/>
      <c r="F284" s="25" t="n"/>
      <c r="G284" s="29" t="n"/>
      <c r="H284" s="30">
        <f>IF(D284="","",IFERROR(INDEX(sec_kgm,MATCH(D284,sec_code,0)),""))</f>
        <v/>
      </c>
      <c r="I284" s="31">
        <f>IF(H284="","",IF(INDEX(sec_class,MATCH(D284,sec_code,0))="PL",E284*F284*H284*VALUE(MID(D284,FIND(" - ",D284)+3,10))*G284,E284*H284*G284))</f>
        <v/>
      </c>
      <c r="J284" s="32">
        <f>IF(H284="","",IF(INDEX(sec_class,MATCH(D284,sec_code,0))&lt;&gt;"",INDEX(sec_class,MATCH(D284,sec_code,0)),IF(H284&lt;p_light,"L",IF(H284&lt;p_heavy,"M","H"))))</f>
        <v/>
      </c>
      <c r="K284" s="22" t="n"/>
      <c r="L284" s="32">
        <f>IF(K284&lt;&gt;"",K284,J284)</f>
        <v/>
      </c>
      <c r="M284" s="22" t="n"/>
    </row>
    <row r="285">
      <c r="A285" s="22" t="n"/>
      <c r="B285" s="22" t="n"/>
      <c r="C285" s="22" t="n"/>
      <c r="D285" s="22" t="n"/>
      <c r="E285" s="25" t="n"/>
      <c r="F285" s="25" t="n"/>
      <c r="G285" s="29" t="n"/>
      <c r="H285" s="30">
        <f>IF(D285="","",IFERROR(INDEX(sec_kgm,MATCH(D285,sec_code,0)),""))</f>
        <v/>
      </c>
      <c r="I285" s="31">
        <f>IF(H285="","",IF(INDEX(sec_class,MATCH(D285,sec_code,0))="PL",E285*F285*H285*VALUE(MID(D285,FIND(" - ",D285)+3,10))*G285,E285*H285*G285))</f>
        <v/>
      </c>
      <c r="J285" s="32">
        <f>IF(H285="","",IF(INDEX(sec_class,MATCH(D285,sec_code,0))&lt;&gt;"",INDEX(sec_class,MATCH(D285,sec_code,0)),IF(H285&lt;p_light,"L",IF(H285&lt;p_heavy,"M","H"))))</f>
        <v/>
      </c>
      <c r="K285" s="22" t="n"/>
      <c r="L285" s="32">
        <f>IF(K285&lt;&gt;"",K285,J285)</f>
        <v/>
      </c>
      <c r="M285" s="22" t="n"/>
    </row>
    <row r="286">
      <c r="A286" s="22" t="n"/>
      <c r="B286" s="22" t="n"/>
      <c r="C286" s="22" t="n"/>
      <c r="D286" s="22" t="n"/>
      <c r="E286" s="25" t="n"/>
      <c r="F286" s="25" t="n"/>
      <c r="G286" s="29" t="n"/>
      <c r="H286" s="30">
        <f>IF(D286="","",IFERROR(INDEX(sec_kgm,MATCH(D286,sec_code,0)),""))</f>
        <v/>
      </c>
      <c r="I286" s="31">
        <f>IF(H286="","",IF(INDEX(sec_class,MATCH(D286,sec_code,0))="PL",E286*F286*H286*VALUE(MID(D286,FIND(" - ",D286)+3,10))*G286,E286*H286*G286))</f>
        <v/>
      </c>
      <c r="J286" s="32">
        <f>IF(H286="","",IF(INDEX(sec_class,MATCH(D286,sec_code,0))&lt;&gt;"",INDEX(sec_class,MATCH(D286,sec_code,0)),IF(H286&lt;p_light,"L",IF(H286&lt;p_heavy,"M","H"))))</f>
        <v/>
      </c>
      <c r="K286" s="22" t="n"/>
      <c r="L286" s="32">
        <f>IF(K286&lt;&gt;"",K286,J286)</f>
        <v/>
      </c>
      <c r="M286" s="22" t="n"/>
    </row>
    <row r="287">
      <c r="A287" s="22" t="n"/>
      <c r="B287" s="22" t="n"/>
      <c r="C287" s="22" t="n"/>
      <c r="D287" s="22" t="n"/>
      <c r="E287" s="25" t="n"/>
      <c r="F287" s="25" t="n"/>
      <c r="G287" s="29" t="n"/>
      <c r="H287" s="30">
        <f>IF(D287="","",IFERROR(INDEX(sec_kgm,MATCH(D287,sec_code,0)),""))</f>
        <v/>
      </c>
      <c r="I287" s="31">
        <f>IF(H287="","",IF(INDEX(sec_class,MATCH(D287,sec_code,0))="PL",E287*F287*H287*VALUE(MID(D287,FIND(" - ",D287)+3,10))*G287,E287*H287*G287))</f>
        <v/>
      </c>
      <c r="J287" s="32">
        <f>IF(H287="","",IF(INDEX(sec_class,MATCH(D287,sec_code,0))&lt;&gt;"",INDEX(sec_class,MATCH(D287,sec_code,0)),IF(H287&lt;p_light,"L",IF(H287&lt;p_heavy,"M","H"))))</f>
        <v/>
      </c>
      <c r="K287" s="22" t="n"/>
      <c r="L287" s="32">
        <f>IF(K287&lt;&gt;"",K287,J287)</f>
        <v/>
      </c>
      <c r="M287" s="22" t="n"/>
    </row>
    <row r="288">
      <c r="A288" s="22" t="n"/>
      <c r="B288" s="22" t="n"/>
      <c r="C288" s="22" t="n"/>
      <c r="D288" s="22" t="n"/>
      <c r="E288" s="25" t="n"/>
      <c r="F288" s="25" t="n"/>
      <c r="G288" s="29" t="n"/>
      <c r="H288" s="30">
        <f>IF(D288="","",IFERROR(INDEX(sec_kgm,MATCH(D288,sec_code,0)),""))</f>
        <v/>
      </c>
      <c r="I288" s="31">
        <f>IF(H288="","",IF(INDEX(sec_class,MATCH(D288,sec_code,0))="PL",E288*F288*H288*VALUE(MID(D288,FIND(" - ",D288)+3,10))*G288,E288*H288*G288))</f>
        <v/>
      </c>
      <c r="J288" s="32">
        <f>IF(H288="","",IF(INDEX(sec_class,MATCH(D288,sec_code,0))&lt;&gt;"",INDEX(sec_class,MATCH(D288,sec_code,0)),IF(H288&lt;p_light,"L",IF(H288&lt;p_heavy,"M","H"))))</f>
        <v/>
      </c>
      <c r="K288" s="22" t="n"/>
      <c r="L288" s="32">
        <f>IF(K288&lt;&gt;"",K288,J288)</f>
        <v/>
      </c>
      <c r="M288" s="22" t="n"/>
    </row>
    <row r="289">
      <c r="A289" s="22" t="n"/>
      <c r="B289" s="22" t="n"/>
      <c r="C289" s="22" t="n"/>
      <c r="D289" s="22" t="n"/>
      <c r="E289" s="25" t="n"/>
      <c r="F289" s="25" t="n"/>
      <c r="G289" s="29" t="n"/>
      <c r="H289" s="30">
        <f>IF(D289="","",IFERROR(INDEX(sec_kgm,MATCH(D289,sec_code,0)),""))</f>
        <v/>
      </c>
      <c r="I289" s="31">
        <f>IF(H289="","",IF(INDEX(sec_class,MATCH(D289,sec_code,0))="PL",E289*F289*H289*VALUE(MID(D289,FIND(" - ",D289)+3,10))*G289,E289*H289*G289))</f>
        <v/>
      </c>
      <c r="J289" s="32">
        <f>IF(H289="","",IF(INDEX(sec_class,MATCH(D289,sec_code,0))&lt;&gt;"",INDEX(sec_class,MATCH(D289,sec_code,0)),IF(H289&lt;p_light,"L",IF(H289&lt;p_heavy,"M","H"))))</f>
        <v/>
      </c>
      <c r="K289" s="22" t="n"/>
      <c r="L289" s="32">
        <f>IF(K289&lt;&gt;"",K289,J289)</f>
        <v/>
      </c>
      <c r="M289" s="22" t="n"/>
    </row>
    <row r="290">
      <c r="A290" s="22" t="n"/>
      <c r="B290" s="22" t="n"/>
      <c r="C290" s="22" t="n"/>
      <c r="D290" s="22" t="n"/>
      <c r="E290" s="25" t="n"/>
      <c r="F290" s="25" t="n"/>
      <c r="G290" s="29" t="n"/>
      <c r="H290" s="30">
        <f>IF(D290="","",IFERROR(INDEX(sec_kgm,MATCH(D290,sec_code,0)),""))</f>
        <v/>
      </c>
      <c r="I290" s="31">
        <f>IF(H290="","",IF(INDEX(sec_class,MATCH(D290,sec_code,0))="PL",E290*F290*H290*VALUE(MID(D290,FIND(" - ",D290)+3,10))*G290,E290*H290*G290))</f>
        <v/>
      </c>
      <c r="J290" s="32">
        <f>IF(H290="","",IF(INDEX(sec_class,MATCH(D290,sec_code,0))&lt;&gt;"",INDEX(sec_class,MATCH(D290,sec_code,0)),IF(H290&lt;p_light,"L",IF(H290&lt;p_heavy,"M","H"))))</f>
        <v/>
      </c>
      <c r="K290" s="22" t="n"/>
      <c r="L290" s="32">
        <f>IF(K290&lt;&gt;"",K290,J290)</f>
        <v/>
      </c>
      <c r="M290" s="22" t="n"/>
    </row>
    <row r="291">
      <c r="A291" s="22" t="n"/>
      <c r="B291" s="22" t="n"/>
      <c r="C291" s="22" t="n"/>
      <c r="D291" s="22" t="n"/>
      <c r="E291" s="25" t="n"/>
      <c r="F291" s="25" t="n"/>
      <c r="G291" s="29" t="n"/>
      <c r="H291" s="30">
        <f>IF(D291="","",IFERROR(INDEX(sec_kgm,MATCH(D291,sec_code,0)),""))</f>
        <v/>
      </c>
      <c r="I291" s="31">
        <f>IF(H291="","",IF(INDEX(sec_class,MATCH(D291,sec_code,0))="PL",E291*F291*H291*VALUE(MID(D291,FIND(" - ",D291)+3,10))*G291,E291*H291*G291))</f>
        <v/>
      </c>
      <c r="J291" s="32">
        <f>IF(H291="","",IF(INDEX(sec_class,MATCH(D291,sec_code,0))&lt;&gt;"",INDEX(sec_class,MATCH(D291,sec_code,0)),IF(H291&lt;p_light,"L",IF(H291&lt;p_heavy,"M","H"))))</f>
        <v/>
      </c>
      <c r="K291" s="22" t="n"/>
      <c r="L291" s="32">
        <f>IF(K291&lt;&gt;"",K291,J291)</f>
        <v/>
      </c>
      <c r="M291" s="22" t="n"/>
    </row>
    <row r="292">
      <c r="A292" s="22" t="n"/>
      <c r="B292" s="22" t="n"/>
      <c r="C292" s="22" t="n"/>
      <c r="D292" s="22" t="n"/>
      <c r="E292" s="25" t="n"/>
      <c r="F292" s="25" t="n"/>
      <c r="G292" s="29" t="n"/>
      <c r="H292" s="30">
        <f>IF(D292="","",IFERROR(INDEX(sec_kgm,MATCH(D292,sec_code,0)),""))</f>
        <v/>
      </c>
      <c r="I292" s="31">
        <f>IF(H292="","",IF(INDEX(sec_class,MATCH(D292,sec_code,0))="PL",E292*F292*H292*VALUE(MID(D292,FIND(" - ",D292)+3,10))*G292,E292*H292*G292))</f>
        <v/>
      </c>
      <c r="J292" s="32">
        <f>IF(H292="","",IF(INDEX(sec_class,MATCH(D292,sec_code,0))&lt;&gt;"",INDEX(sec_class,MATCH(D292,sec_code,0)),IF(H292&lt;p_light,"L",IF(H292&lt;p_heavy,"M","H"))))</f>
        <v/>
      </c>
      <c r="K292" s="22" t="n"/>
      <c r="L292" s="32">
        <f>IF(K292&lt;&gt;"",K292,J292)</f>
        <v/>
      </c>
      <c r="M292" s="22" t="n"/>
    </row>
    <row r="293">
      <c r="A293" s="22" t="n"/>
      <c r="B293" s="22" t="n"/>
      <c r="C293" s="22" t="n"/>
      <c r="D293" s="22" t="n"/>
      <c r="E293" s="25" t="n"/>
      <c r="F293" s="25" t="n"/>
      <c r="G293" s="29" t="n"/>
      <c r="H293" s="30">
        <f>IF(D293="","",IFERROR(INDEX(sec_kgm,MATCH(D293,sec_code,0)),""))</f>
        <v/>
      </c>
      <c r="I293" s="31">
        <f>IF(H293="","",IF(INDEX(sec_class,MATCH(D293,sec_code,0))="PL",E293*F293*H293*VALUE(MID(D293,FIND(" - ",D293)+3,10))*G293,E293*H293*G293))</f>
        <v/>
      </c>
      <c r="J293" s="32">
        <f>IF(H293="","",IF(INDEX(sec_class,MATCH(D293,sec_code,0))&lt;&gt;"",INDEX(sec_class,MATCH(D293,sec_code,0)),IF(H293&lt;p_light,"L",IF(H293&lt;p_heavy,"M","H"))))</f>
        <v/>
      </c>
      <c r="K293" s="22" t="n"/>
      <c r="L293" s="32">
        <f>IF(K293&lt;&gt;"",K293,J293)</f>
        <v/>
      </c>
      <c r="M293" s="22" t="n"/>
    </row>
    <row r="294">
      <c r="A294" s="22" t="n"/>
      <c r="B294" s="22" t="n"/>
      <c r="C294" s="22" t="n"/>
      <c r="D294" s="22" t="n"/>
      <c r="E294" s="25" t="n"/>
      <c r="F294" s="25" t="n"/>
      <c r="G294" s="29" t="n"/>
      <c r="H294" s="30">
        <f>IF(D294="","",IFERROR(INDEX(sec_kgm,MATCH(D294,sec_code,0)),""))</f>
        <v/>
      </c>
      <c r="I294" s="31">
        <f>IF(H294="","",IF(INDEX(sec_class,MATCH(D294,sec_code,0))="PL",E294*F294*H294*VALUE(MID(D294,FIND(" - ",D294)+3,10))*G294,E294*H294*G294))</f>
        <v/>
      </c>
      <c r="J294" s="32">
        <f>IF(H294="","",IF(INDEX(sec_class,MATCH(D294,sec_code,0))&lt;&gt;"",INDEX(sec_class,MATCH(D294,sec_code,0)),IF(H294&lt;p_light,"L",IF(H294&lt;p_heavy,"M","H"))))</f>
        <v/>
      </c>
      <c r="K294" s="22" t="n"/>
      <c r="L294" s="32">
        <f>IF(K294&lt;&gt;"",K294,J294)</f>
        <v/>
      </c>
      <c r="M294" s="22" t="n"/>
    </row>
    <row r="295">
      <c r="A295" s="22" t="n"/>
      <c r="B295" s="22" t="n"/>
      <c r="C295" s="22" t="n"/>
      <c r="D295" s="22" t="n"/>
      <c r="E295" s="25" t="n"/>
      <c r="F295" s="25" t="n"/>
      <c r="G295" s="29" t="n"/>
      <c r="H295" s="30">
        <f>IF(D295="","",IFERROR(INDEX(sec_kgm,MATCH(D295,sec_code,0)),""))</f>
        <v/>
      </c>
      <c r="I295" s="31">
        <f>IF(H295="","",IF(INDEX(sec_class,MATCH(D295,sec_code,0))="PL",E295*F295*H295*VALUE(MID(D295,FIND(" - ",D295)+3,10))*G295,E295*H295*G295))</f>
        <v/>
      </c>
      <c r="J295" s="32">
        <f>IF(H295="","",IF(INDEX(sec_class,MATCH(D295,sec_code,0))&lt;&gt;"",INDEX(sec_class,MATCH(D295,sec_code,0)),IF(H295&lt;p_light,"L",IF(H295&lt;p_heavy,"M","H"))))</f>
        <v/>
      </c>
      <c r="K295" s="22" t="n"/>
      <c r="L295" s="32">
        <f>IF(K295&lt;&gt;"",K295,J295)</f>
        <v/>
      </c>
      <c r="M295" s="22" t="n"/>
    </row>
    <row r="296">
      <c r="A296" s="22" t="n"/>
      <c r="B296" s="22" t="n"/>
      <c r="C296" s="22" t="n"/>
      <c r="D296" s="22" t="n"/>
      <c r="E296" s="25" t="n"/>
      <c r="F296" s="25" t="n"/>
      <c r="G296" s="29" t="n"/>
      <c r="H296" s="30">
        <f>IF(D296="","",IFERROR(INDEX(sec_kgm,MATCH(D296,sec_code,0)),""))</f>
        <v/>
      </c>
      <c r="I296" s="31">
        <f>IF(H296="","",IF(INDEX(sec_class,MATCH(D296,sec_code,0))="PL",E296*F296*H296*VALUE(MID(D296,FIND(" - ",D296)+3,10))*G296,E296*H296*G296))</f>
        <v/>
      </c>
      <c r="J296" s="32">
        <f>IF(H296="","",IF(INDEX(sec_class,MATCH(D296,sec_code,0))&lt;&gt;"",INDEX(sec_class,MATCH(D296,sec_code,0)),IF(H296&lt;p_light,"L",IF(H296&lt;p_heavy,"M","H"))))</f>
        <v/>
      </c>
      <c r="K296" s="22" t="n"/>
      <c r="L296" s="32">
        <f>IF(K296&lt;&gt;"",K296,J296)</f>
        <v/>
      </c>
      <c r="M296" s="22" t="n"/>
    </row>
    <row r="297">
      <c r="A297" s="22" t="n"/>
      <c r="B297" s="22" t="n"/>
      <c r="C297" s="22" t="n"/>
      <c r="D297" s="22" t="n"/>
      <c r="E297" s="25" t="n"/>
      <c r="F297" s="25" t="n"/>
      <c r="G297" s="29" t="n"/>
      <c r="H297" s="30">
        <f>IF(D297="","",IFERROR(INDEX(sec_kgm,MATCH(D297,sec_code,0)),""))</f>
        <v/>
      </c>
      <c r="I297" s="31">
        <f>IF(H297="","",IF(INDEX(sec_class,MATCH(D297,sec_code,0))="PL",E297*F297*H297*VALUE(MID(D297,FIND(" - ",D297)+3,10))*G297,E297*H297*G297))</f>
        <v/>
      </c>
      <c r="J297" s="32">
        <f>IF(H297="","",IF(INDEX(sec_class,MATCH(D297,sec_code,0))&lt;&gt;"",INDEX(sec_class,MATCH(D297,sec_code,0)),IF(H297&lt;p_light,"L",IF(H297&lt;p_heavy,"M","H"))))</f>
        <v/>
      </c>
      <c r="K297" s="22" t="n"/>
      <c r="L297" s="32">
        <f>IF(K297&lt;&gt;"",K297,J297)</f>
        <v/>
      </c>
      <c r="M297" s="22" t="n"/>
    </row>
    <row r="298">
      <c r="A298" s="22" t="n"/>
      <c r="B298" s="22" t="n"/>
      <c r="C298" s="22" t="n"/>
      <c r="D298" s="22" t="n"/>
      <c r="E298" s="25" t="n"/>
      <c r="F298" s="25" t="n"/>
      <c r="G298" s="29" t="n"/>
      <c r="H298" s="30">
        <f>IF(D298="","",IFERROR(INDEX(sec_kgm,MATCH(D298,sec_code,0)),""))</f>
        <v/>
      </c>
      <c r="I298" s="31">
        <f>IF(H298="","",IF(INDEX(sec_class,MATCH(D298,sec_code,0))="PL",E298*F298*H298*VALUE(MID(D298,FIND(" - ",D298)+3,10))*G298,E298*H298*G298))</f>
        <v/>
      </c>
      <c r="J298" s="32">
        <f>IF(H298="","",IF(INDEX(sec_class,MATCH(D298,sec_code,0))&lt;&gt;"",INDEX(sec_class,MATCH(D298,sec_code,0)),IF(H298&lt;p_light,"L",IF(H298&lt;p_heavy,"M","H"))))</f>
        <v/>
      </c>
      <c r="K298" s="22" t="n"/>
      <c r="L298" s="32">
        <f>IF(K298&lt;&gt;"",K298,J298)</f>
        <v/>
      </c>
      <c r="M298" s="22" t="n"/>
    </row>
    <row r="299">
      <c r="A299" s="22" t="n"/>
      <c r="B299" s="22" t="n"/>
      <c r="C299" s="22" t="n"/>
      <c r="D299" s="22" t="n"/>
      <c r="E299" s="25" t="n"/>
      <c r="F299" s="25" t="n"/>
      <c r="G299" s="29" t="n"/>
      <c r="H299" s="30">
        <f>IF(D299="","",IFERROR(INDEX(sec_kgm,MATCH(D299,sec_code,0)),""))</f>
        <v/>
      </c>
      <c r="I299" s="31">
        <f>IF(H299="","",IF(INDEX(sec_class,MATCH(D299,sec_code,0))="PL",E299*F299*H299*VALUE(MID(D299,FIND(" - ",D299)+3,10))*G299,E299*H299*G299))</f>
        <v/>
      </c>
      <c r="J299" s="32">
        <f>IF(H299="","",IF(INDEX(sec_class,MATCH(D299,sec_code,0))&lt;&gt;"",INDEX(sec_class,MATCH(D299,sec_code,0)),IF(H299&lt;p_light,"L",IF(H299&lt;p_heavy,"M","H"))))</f>
        <v/>
      </c>
      <c r="K299" s="22" t="n"/>
      <c r="L299" s="32">
        <f>IF(K299&lt;&gt;"",K299,J299)</f>
        <v/>
      </c>
      <c r="M299" s="22" t="n"/>
    </row>
    <row r="300">
      <c r="A300" s="22" t="n"/>
      <c r="B300" s="22" t="n"/>
      <c r="C300" s="22" t="n"/>
      <c r="D300" s="22" t="n"/>
      <c r="E300" s="25" t="n"/>
      <c r="F300" s="25" t="n"/>
      <c r="G300" s="29" t="n"/>
      <c r="H300" s="30">
        <f>IF(D300="","",IFERROR(INDEX(sec_kgm,MATCH(D300,sec_code,0)),""))</f>
        <v/>
      </c>
      <c r="I300" s="31">
        <f>IF(H300="","",IF(INDEX(sec_class,MATCH(D300,sec_code,0))="PL",E300*F300*H300*VALUE(MID(D300,FIND(" - ",D300)+3,10))*G300,E300*H300*G300))</f>
        <v/>
      </c>
      <c r="J300" s="32">
        <f>IF(H300="","",IF(INDEX(sec_class,MATCH(D300,sec_code,0))&lt;&gt;"",INDEX(sec_class,MATCH(D300,sec_code,0)),IF(H300&lt;p_light,"L",IF(H300&lt;p_heavy,"M","H"))))</f>
        <v/>
      </c>
      <c r="K300" s="22" t="n"/>
      <c r="L300" s="32">
        <f>IF(K300&lt;&gt;"",K300,J300)</f>
        <v/>
      </c>
      <c r="M300" s="22" t="n"/>
    </row>
    <row r="301">
      <c r="A301" s="22" t="n"/>
      <c r="B301" s="22" t="n"/>
      <c r="C301" s="22" t="n"/>
      <c r="D301" s="22" t="n"/>
      <c r="E301" s="25" t="n"/>
      <c r="F301" s="25" t="n"/>
      <c r="G301" s="29" t="n"/>
      <c r="H301" s="30">
        <f>IF(D301="","",IFERROR(INDEX(sec_kgm,MATCH(D301,sec_code,0)),""))</f>
        <v/>
      </c>
      <c r="I301" s="31">
        <f>IF(H301="","",IF(INDEX(sec_class,MATCH(D301,sec_code,0))="PL",E301*F301*H301*VALUE(MID(D301,FIND(" - ",D301)+3,10))*G301,E301*H301*G301))</f>
        <v/>
      </c>
      <c r="J301" s="32">
        <f>IF(H301="","",IF(INDEX(sec_class,MATCH(D301,sec_code,0))&lt;&gt;"",INDEX(sec_class,MATCH(D301,sec_code,0)),IF(H301&lt;p_light,"L",IF(H301&lt;p_heavy,"M","H"))))</f>
        <v/>
      </c>
      <c r="K301" s="22" t="n"/>
      <c r="L301" s="32">
        <f>IF(K301&lt;&gt;"",K301,J301)</f>
        <v/>
      </c>
      <c r="M301" s="22" t="n"/>
    </row>
    <row r="302">
      <c r="A302" s="22" t="n"/>
      <c r="B302" s="22" t="n"/>
      <c r="C302" s="22" t="n"/>
      <c r="D302" s="22" t="n"/>
      <c r="E302" s="25" t="n"/>
      <c r="F302" s="25" t="n"/>
      <c r="G302" s="29" t="n"/>
      <c r="H302" s="30">
        <f>IF(D302="","",IFERROR(INDEX(sec_kgm,MATCH(D302,sec_code,0)),""))</f>
        <v/>
      </c>
      <c r="I302" s="31">
        <f>IF(H302="","",IF(INDEX(sec_class,MATCH(D302,sec_code,0))="PL",E302*F302*H302*VALUE(MID(D302,FIND(" - ",D302)+3,10))*G302,E302*H302*G302))</f>
        <v/>
      </c>
      <c r="J302" s="32">
        <f>IF(H302="","",IF(INDEX(sec_class,MATCH(D302,sec_code,0))&lt;&gt;"",INDEX(sec_class,MATCH(D302,sec_code,0)),IF(H302&lt;p_light,"L",IF(H302&lt;p_heavy,"M","H"))))</f>
        <v/>
      </c>
      <c r="K302" s="22" t="n"/>
      <c r="L302" s="32">
        <f>IF(K302&lt;&gt;"",K302,J302)</f>
        <v/>
      </c>
      <c r="M302" s="22" t="n"/>
    </row>
    <row r="303">
      <c r="A303" s="22" t="n"/>
      <c r="B303" s="22" t="n"/>
      <c r="C303" s="22" t="n"/>
      <c r="D303" s="22" t="n"/>
      <c r="E303" s="25" t="n"/>
      <c r="F303" s="25" t="n"/>
      <c r="G303" s="29" t="n"/>
      <c r="H303" s="30">
        <f>IF(D303="","",IFERROR(INDEX(sec_kgm,MATCH(D303,sec_code,0)),""))</f>
        <v/>
      </c>
      <c r="I303" s="31">
        <f>IF(H303="","",IF(INDEX(sec_class,MATCH(D303,sec_code,0))="PL",E303*F303*H303*VALUE(MID(D303,FIND(" - ",D303)+3,10))*G303,E303*H303*G303))</f>
        <v/>
      </c>
      <c r="J303" s="32">
        <f>IF(H303="","",IF(INDEX(sec_class,MATCH(D303,sec_code,0))&lt;&gt;"",INDEX(sec_class,MATCH(D303,sec_code,0)),IF(H303&lt;p_light,"L",IF(H303&lt;p_heavy,"M","H"))))</f>
        <v/>
      </c>
      <c r="K303" s="22" t="n"/>
      <c r="L303" s="32">
        <f>IF(K303&lt;&gt;"",K303,J303)</f>
        <v/>
      </c>
      <c r="M303" s="22" t="n"/>
    </row>
    <row r="304">
      <c r="A304" s="22" t="n"/>
      <c r="B304" s="22" t="n"/>
      <c r="C304" s="22" t="n"/>
      <c r="D304" s="22" t="n"/>
      <c r="E304" s="25" t="n"/>
      <c r="F304" s="25" t="n"/>
      <c r="G304" s="29" t="n"/>
      <c r="H304" s="30">
        <f>IF(D304="","",IFERROR(INDEX(sec_kgm,MATCH(D304,sec_code,0)),""))</f>
        <v/>
      </c>
      <c r="I304" s="31">
        <f>IF(H304="","",IF(INDEX(sec_class,MATCH(D304,sec_code,0))="PL",E304*F304*H304*VALUE(MID(D304,FIND(" - ",D304)+3,10))*G304,E304*H304*G304))</f>
        <v/>
      </c>
      <c r="J304" s="32">
        <f>IF(H304="","",IF(INDEX(sec_class,MATCH(D304,sec_code,0))&lt;&gt;"",INDEX(sec_class,MATCH(D304,sec_code,0)),IF(H304&lt;p_light,"L",IF(H304&lt;p_heavy,"M","H"))))</f>
        <v/>
      </c>
      <c r="K304" s="22" t="n"/>
      <c r="L304" s="32">
        <f>IF(K304&lt;&gt;"",K304,J304)</f>
        <v/>
      </c>
      <c r="M304" s="22" t="n"/>
    </row>
    <row r="306">
      <c r="H306" s="33" t="inlineStr">
        <is>
          <t>Total kg</t>
        </is>
      </c>
      <c r="I306" s="34">
        <f>SUM(I5:I304)</f>
        <v/>
      </c>
    </row>
    <row r="307">
      <c r="H307" s="33" t="inlineStr">
        <is>
          <t>Total t</t>
        </is>
      </c>
      <c r="I307" s="35">
        <f>I306/1000</f>
        <v/>
      </c>
    </row>
  </sheetData>
  <dataValidations count="3">
    <dataValidation sqref="A5:A304" showDropDown="0" showInputMessage="0" showErrorMessage="1" allowBlank="1" errorTitle="Not on the list" error="Pick a value from the list." type="list">
      <formula1>=areas</formula1>
    </dataValidation>
    <dataValidation sqref="D5:D304" showDropDown="0" showInputMessage="0" showErrorMessage="1" allowBlank="1" errorTitle="Not on the list" error="Pick a value from the list." type="list">
      <formula1>=sec_code</formula1>
    </dataValidation>
    <dataValidation sqref="K5:K304" showDropDown="0" showInputMessage="0" showErrorMessage="1" allowBlank="1" errorTitle="Not on the list" error="Pick a value from the list." type="list">
      <formula1>"L,M,H,HS,CR,PL,CB,BU,HTF,SG,T,CS,VT,R"</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Q30"/>
  <sheetViews>
    <sheetView showGridLines="0" workbookViewId="0">
      <selection activeCell="A1" sqref="A1"/>
    </sheetView>
  </sheetViews>
  <sheetFormatPr baseColWidth="8" defaultRowHeight="15"/>
  <cols>
    <col width="26"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s>
  <sheetData>
    <row r="1" ht="30" customHeight="1">
      <c r="A1" s="14" t="inlineStr">
        <is>
          <t>Summary - tonnes by area and class</t>
        </is>
      </c>
      <c r="B1" s="1" t="n"/>
      <c r="C1" s="1" t="n"/>
      <c r="D1" s="1" t="n"/>
      <c r="E1" s="1" t="n"/>
      <c r="F1" s="1" t="n"/>
      <c r="G1" s="1" t="n"/>
      <c r="H1" s="1" t="n"/>
      <c r="I1" s="1" t="n"/>
      <c r="J1" s="1" t="n"/>
      <c r="K1" s="1" t="n"/>
      <c r="L1" s="1" t="n"/>
      <c r="M1" s="1" t="n"/>
      <c r="N1" s="1" t="n"/>
      <c r="O1" s="1" t="n"/>
      <c r="P1" s="1" t="n"/>
      <c r="Q1" s="1" t="n"/>
    </row>
    <row r="2">
      <c r="A2" s="15" t="inlineStr">
        <is>
          <t>Transfer these to the bill. Tonnes to three decimals; nett mass, no allowance for waste or rolling margin.</t>
        </is>
      </c>
    </row>
    <row r="4" ht="30" customHeight="1">
      <c r="A4" s="18" t="inlineStr">
        <is>
          <t>Area</t>
        </is>
      </c>
      <c r="B4" s="18" t="inlineStr">
        <is>
          <t>L</t>
        </is>
      </c>
      <c r="C4" s="18" t="inlineStr">
        <is>
          <t>M</t>
        </is>
      </c>
      <c r="D4" s="18" t="inlineStr">
        <is>
          <t>H</t>
        </is>
      </c>
      <c r="E4" s="18" t="inlineStr">
        <is>
          <t>HS</t>
        </is>
      </c>
      <c r="F4" s="18" t="inlineStr">
        <is>
          <t>CR</t>
        </is>
      </c>
      <c r="G4" s="18" t="inlineStr">
        <is>
          <t>PL</t>
        </is>
      </c>
      <c r="H4" s="18" t="inlineStr">
        <is>
          <t>CB</t>
        </is>
      </c>
      <c r="I4" s="18" t="inlineStr">
        <is>
          <t>BU</t>
        </is>
      </c>
      <c r="J4" s="18" t="inlineStr">
        <is>
          <t>HTF</t>
        </is>
      </c>
      <c r="K4" s="18" t="inlineStr">
        <is>
          <t>SG</t>
        </is>
      </c>
      <c r="L4" s="18" t="inlineStr">
        <is>
          <t>T</t>
        </is>
      </c>
      <c r="M4" s="18" t="inlineStr">
        <is>
          <t>CS</t>
        </is>
      </c>
      <c r="N4" s="18" t="inlineStr">
        <is>
          <t>VT</t>
        </is>
      </c>
      <c r="O4" s="18" t="inlineStr">
        <is>
          <t>R</t>
        </is>
      </c>
      <c r="P4" s="18" t="inlineStr">
        <is>
          <t>Total t</t>
        </is>
      </c>
    </row>
    <row r="5">
      <c r="A5" s="32">
        <f>p_area1</f>
        <v/>
      </c>
      <c r="B5" s="36">
        <f>SUMIFS(tk_mass,tk_area,$A5,tk_class,"L")/1000</f>
        <v/>
      </c>
      <c r="C5" s="36">
        <f>SUMIFS(tk_mass,tk_area,$A5,tk_class,"M")/1000</f>
        <v/>
      </c>
      <c r="D5" s="36">
        <f>SUMIFS(tk_mass,tk_area,$A5,tk_class,"H")/1000</f>
        <v/>
      </c>
      <c r="E5" s="36">
        <f>SUMIFS(tk_mass,tk_area,$A5,tk_class,"HS")/1000</f>
        <v/>
      </c>
      <c r="F5" s="36">
        <f>SUMIFS(tk_mass,tk_area,$A5,tk_class,"CR")/1000</f>
        <v/>
      </c>
      <c r="G5" s="36">
        <f>SUMIFS(tk_mass,tk_area,$A5,tk_class,"PL")/1000</f>
        <v/>
      </c>
      <c r="H5" s="36">
        <f>SUMIFS(tk_mass,tk_area,$A5,tk_class,"CB")/1000</f>
        <v/>
      </c>
      <c r="I5" s="36">
        <f>SUMIFS(tk_mass,tk_area,$A5,tk_class,"BU")/1000</f>
        <v/>
      </c>
      <c r="J5" s="36">
        <f>SUMIFS(tk_mass,tk_area,$A5,tk_class,"HTF")/1000</f>
        <v/>
      </c>
      <c r="K5" s="36">
        <f>SUMIFS(tk_mass,tk_area,$A5,tk_class,"SG")/1000</f>
        <v/>
      </c>
      <c r="L5" s="36">
        <f>SUMIFS(tk_mass,tk_area,$A5,tk_class,"T")/1000</f>
        <v/>
      </c>
      <c r="M5" s="36">
        <f>SUMIFS(tk_mass,tk_area,$A5,tk_class,"CS")/1000</f>
        <v/>
      </c>
      <c r="N5" s="36">
        <f>SUMIFS(tk_mass,tk_area,$A5,tk_class,"VT")/1000</f>
        <v/>
      </c>
      <c r="O5" s="36">
        <f>SUMIFS(tk_mass,tk_area,$A5,tk_class,"R")/1000</f>
        <v/>
      </c>
      <c r="P5" s="37">
        <f>SUM(B5:O5)</f>
        <v/>
      </c>
    </row>
    <row r="6">
      <c r="A6" s="32">
        <f>p_area2</f>
        <v/>
      </c>
      <c r="B6" s="36">
        <f>SUMIFS(tk_mass,tk_area,$A6,tk_class,"L")/1000</f>
        <v/>
      </c>
      <c r="C6" s="36">
        <f>SUMIFS(tk_mass,tk_area,$A6,tk_class,"M")/1000</f>
        <v/>
      </c>
      <c r="D6" s="36">
        <f>SUMIFS(tk_mass,tk_area,$A6,tk_class,"H")/1000</f>
        <v/>
      </c>
      <c r="E6" s="36">
        <f>SUMIFS(tk_mass,tk_area,$A6,tk_class,"HS")/1000</f>
        <v/>
      </c>
      <c r="F6" s="36">
        <f>SUMIFS(tk_mass,tk_area,$A6,tk_class,"CR")/1000</f>
        <v/>
      </c>
      <c r="G6" s="36">
        <f>SUMIFS(tk_mass,tk_area,$A6,tk_class,"PL")/1000</f>
        <v/>
      </c>
      <c r="H6" s="36">
        <f>SUMIFS(tk_mass,tk_area,$A6,tk_class,"CB")/1000</f>
        <v/>
      </c>
      <c r="I6" s="36">
        <f>SUMIFS(tk_mass,tk_area,$A6,tk_class,"BU")/1000</f>
        <v/>
      </c>
      <c r="J6" s="36">
        <f>SUMIFS(tk_mass,tk_area,$A6,tk_class,"HTF")/1000</f>
        <v/>
      </c>
      <c r="K6" s="36">
        <f>SUMIFS(tk_mass,tk_area,$A6,tk_class,"SG")/1000</f>
        <v/>
      </c>
      <c r="L6" s="36">
        <f>SUMIFS(tk_mass,tk_area,$A6,tk_class,"T")/1000</f>
        <v/>
      </c>
      <c r="M6" s="36">
        <f>SUMIFS(tk_mass,tk_area,$A6,tk_class,"CS")/1000</f>
        <v/>
      </c>
      <c r="N6" s="36">
        <f>SUMIFS(tk_mass,tk_area,$A6,tk_class,"VT")/1000</f>
        <v/>
      </c>
      <c r="O6" s="36">
        <f>SUMIFS(tk_mass,tk_area,$A6,tk_class,"R")/1000</f>
        <v/>
      </c>
      <c r="P6" s="37">
        <f>SUM(B6:O6)</f>
        <v/>
      </c>
    </row>
    <row r="7">
      <c r="A7" s="32">
        <f>p_area3</f>
        <v/>
      </c>
      <c r="B7" s="36">
        <f>SUMIFS(tk_mass,tk_area,$A7,tk_class,"L")/1000</f>
        <v/>
      </c>
      <c r="C7" s="36">
        <f>SUMIFS(tk_mass,tk_area,$A7,tk_class,"M")/1000</f>
        <v/>
      </c>
      <c r="D7" s="36">
        <f>SUMIFS(tk_mass,tk_area,$A7,tk_class,"H")/1000</f>
        <v/>
      </c>
      <c r="E7" s="36">
        <f>SUMIFS(tk_mass,tk_area,$A7,tk_class,"HS")/1000</f>
        <v/>
      </c>
      <c r="F7" s="36">
        <f>SUMIFS(tk_mass,tk_area,$A7,tk_class,"CR")/1000</f>
        <v/>
      </c>
      <c r="G7" s="36">
        <f>SUMIFS(tk_mass,tk_area,$A7,tk_class,"PL")/1000</f>
        <v/>
      </c>
      <c r="H7" s="36">
        <f>SUMIFS(tk_mass,tk_area,$A7,tk_class,"CB")/1000</f>
        <v/>
      </c>
      <c r="I7" s="36">
        <f>SUMIFS(tk_mass,tk_area,$A7,tk_class,"BU")/1000</f>
        <v/>
      </c>
      <c r="J7" s="36">
        <f>SUMIFS(tk_mass,tk_area,$A7,tk_class,"HTF")/1000</f>
        <v/>
      </c>
      <c r="K7" s="36">
        <f>SUMIFS(tk_mass,tk_area,$A7,tk_class,"SG")/1000</f>
        <v/>
      </c>
      <c r="L7" s="36">
        <f>SUMIFS(tk_mass,tk_area,$A7,tk_class,"T")/1000</f>
        <v/>
      </c>
      <c r="M7" s="36">
        <f>SUMIFS(tk_mass,tk_area,$A7,tk_class,"CS")/1000</f>
        <v/>
      </c>
      <c r="N7" s="36">
        <f>SUMIFS(tk_mass,tk_area,$A7,tk_class,"VT")/1000</f>
        <v/>
      </c>
      <c r="O7" s="36">
        <f>SUMIFS(tk_mass,tk_area,$A7,tk_class,"R")/1000</f>
        <v/>
      </c>
      <c r="P7" s="37">
        <f>SUM(B7:O7)</f>
        <v/>
      </c>
    </row>
    <row r="8">
      <c r="A8" s="32">
        <f>p_area4</f>
        <v/>
      </c>
      <c r="B8" s="36">
        <f>SUMIFS(tk_mass,tk_area,$A8,tk_class,"L")/1000</f>
        <v/>
      </c>
      <c r="C8" s="36">
        <f>SUMIFS(tk_mass,tk_area,$A8,tk_class,"M")/1000</f>
        <v/>
      </c>
      <c r="D8" s="36">
        <f>SUMIFS(tk_mass,tk_area,$A8,tk_class,"H")/1000</f>
        <v/>
      </c>
      <c r="E8" s="36">
        <f>SUMIFS(tk_mass,tk_area,$A8,tk_class,"HS")/1000</f>
        <v/>
      </c>
      <c r="F8" s="36">
        <f>SUMIFS(tk_mass,tk_area,$A8,tk_class,"CR")/1000</f>
        <v/>
      </c>
      <c r="G8" s="36">
        <f>SUMIFS(tk_mass,tk_area,$A8,tk_class,"PL")/1000</f>
        <v/>
      </c>
      <c r="H8" s="36">
        <f>SUMIFS(tk_mass,tk_area,$A8,tk_class,"CB")/1000</f>
        <v/>
      </c>
      <c r="I8" s="36">
        <f>SUMIFS(tk_mass,tk_area,$A8,tk_class,"BU")/1000</f>
        <v/>
      </c>
      <c r="J8" s="36">
        <f>SUMIFS(tk_mass,tk_area,$A8,tk_class,"HTF")/1000</f>
        <v/>
      </c>
      <c r="K8" s="36">
        <f>SUMIFS(tk_mass,tk_area,$A8,tk_class,"SG")/1000</f>
        <v/>
      </c>
      <c r="L8" s="36">
        <f>SUMIFS(tk_mass,tk_area,$A8,tk_class,"T")/1000</f>
        <v/>
      </c>
      <c r="M8" s="36">
        <f>SUMIFS(tk_mass,tk_area,$A8,tk_class,"CS")/1000</f>
        <v/>
      </c>
      <c r="N8" s="36">
        <f>SUMIFS(tk_mass,tk_area,$A8,tk_class,"VT")/1000</f>
        <v/>
      </c>
      <c r="O8" s="36">
        <f>SUMIFS(tk_mass,tk_area,$A8,tk_class,"R")/1000</f>
        <v/>
      </c>
      <c r="P8" s="37">
        <f>SUM(B8:O8)</f>
        <v/>
      </c>
    </row>
    <row r="9">
      <c r="A9" s="32">
        <f>p_area5</f>
        <v/>
      </c>
      <c r="B9" s="36">
        <f>SUMIFS(tk_mass,tk_area,$A9,tk_class,"L")/1000</f>
        <v/>
      </c>
      <c r="C9" s="36">
        <f>SUMIFS(tk_mass,tk_area,$A9,tk_class,"M")/1000</f>
        <v/>
      </c>
      <c r="D9" s="36">
        <f>SUMIFS(tk_mass,tk_area,$A9,tk_class,"H")/1000</f>
        <v/>
      </c>
      <c r="E9" s="36">
        <f>SUMIFS(tk_mass,tk_area,$A9,tk_class,"HS")/1000</f>
        <v/>
      </c>
      <c r="F9" s="36">
        <f>SUMIFS(tk_mass,tk_area,$A9,tk_class,"CR")/1000</f>
        <v/>
      </c>
      <c r="G9" s="36">
        <f>SUMIFS(tk_mass,tk_area,$A9,tk_class,"PL")/1000</f>
        <v/>
      </c>
      <c r="H9" s="36">
        <f>SUMIFS(tk_mass,tk_area,$A9,tk_class,"CB")/1000</f>
        <v/>
      </c>
      <c r="I9" s="36">
        <f>SUMIFS(tk_mass,tk_area,$A9,tk_class,"BU")/1000</f>
        <v/>
      </c>
      <c r="J9" s="36">
        <f>SUMIFS(tk_mass,tk_area,$A9,tk_class,"HTF")/1000</f>
        <v/>
      </c>
      <c r="K9" s="36">
        <f>SUMIFS(tk_mass,tk_area,$A9,tk_class,"SG")/1000</f>
        <v/>
      </c>
      <c r="L9" s="36">
        <f>SUMIFS(tk_mass,tk_area,$A9,tk_class,"T")/1000</f>
        <v/>
      </c>
      <c r="M9" s="36">
        <f>SUMIFS(tk_mass,tk_area,$A9,tk_class,"CS")/1000</f>
        <v/>
      </c>
      <c r="N9" s="36">
        <f>SUMIFS(tk_mass,tk_area,$A9,tk_class,"VT")/1000</f>
        <v/>
      </c>
      <c r="O9" s="36">
        <f>SUMIFS(tk_mass,tk_area,$A9,tk_class,"R")/1000</f>
        <v/>
      </c>
      <c r="P9" s="37">
        <f>SUM(B9:O9)</f>
        <v/>
      </c>
    </row>
    <row r="10">
      <c r="A10" s="32">
        <f>p_area6</f>
        <v/>
      </c>
      <c r="B10" s="36">
        <f>SUMIFS(tk_mass,tk_area,$A10,tk_class,"L")/1000</f>
        <v/>
      </c>
      <c r="C10" s="36">
        <f>SUMIFS(tk_mass,tk_area,$A10,tk_class,"M")/1000</f>
        <v/>
      </c>
      <c r="D10" s="36">
        <f>SUMIFS(tk_mass,tk_area,$A10,tk_class,"H")/1000</f>
        <v/>
      </c>
      <c r="E10" s="36">
        <f>SUMIFS(tk_mass,tk_area,$A10,tk_class,"HS")/1000</f>
        <v/>
      </c>
      <c r="F10" s="36">
        <f>SUMIFS(tk_mass,tk_area,$A10,tk_class,"CR")/1000</f>
        <v/>
      </c>
      <c r="G10" s="36">
        <f>SUMIFS(tk_mass,tk_area,$A10,tk_class,"PL")/1000</f>
        <v/>
      </c>
      <c r="H10" s="36">
        <f>SUMIFS(tk_mass,tk_area,$A10,tk_class,"CB")/1000</f>
        <v/>
      </c>
      <c r="I10" s="36">
        <f>SUMIFS(tk_mass,tk_area,$A10,tk_class,"BU")/1000</f>
        <v/>
      </c>
      <c r="J10" s="36">
        <f>SUMIFS(tk_mass,tk_area,$A10,tk_class,"HTF")/1000</f>
        <v/>
      </c>
      <c r="K10" s="36">
        <f>SUMIFS(tk_mass,tk_area,$A10,tk_class,"SG")/1000</f>
        <v/>
      </c>
      <c r="L10" s="36">
        <f>SUMIFS(tk_mass,tk_area,$A10,tk_class,"T")/1000</f>
        <v/>
      </c>
      <c r="M10" s="36">
        <f>SUMIFS(tk_mass,tk_area,$A10,tk_class,"CS")/1000</f>
        <v/>
      </c>
      <c r="N10" s="36">
        <f>SUMIFS(tk_mass,tk_area,$A10,tk_class,"VT")/1000</f>
        <v/>
      </c>
      <c r="O10" s="36">
        <f>SUMIFS(tk_mass,tk_area,$A10,tk_class,"R")/1000</f>
        <v/>
      </c>
      <c r="P10" s="37">
        <f>SUM(B10:O10)</f>
        <v/>
      </c>
    </row>
    <row r="11">
      <c r="A11" s="33" t="inlineStr">
        <is>
          <t>Total t</t>
        </is>
      </c>
      <c r="B11" s="35">
        <f>SUM(B5:B10)</f>
        <v/>
      </c>
      <c r="C11" s="35">
        <f>SUM(C5:C10)</f>
        <v/>
      </c>
      <c r="D11" s="35">
        <f>SUM(D5:D10)</f>
        <v/>
      </c>
      <c r="E11" s="35">
        <f>SUM(E5:E10)</f>
        <v/>
      </c>
      <c r="F11" s="35">
        <f>SUM(F5:F10)</f>
        <v/>
      </c>
      <c r="G11" s="35">
        <f>SUM(G5:G10)</f>
        <v/>
      </c>
      <c r="H11" s="35">
        <f>SUM(H5:H10)</f>
        <v/>
      </c>
      <c r="I11" s="35">
        <f>SUM(I5:I10)</f>
        <v/>
      </c>
      <c r="J11" s="35">
        <f>SUM(J5:J10)</f>
        <v/>
      </c>
      <c r="K11" s="35">
        <f>SUM(K5:K10)</f>
        <v/>
      </c>
      <c r="L11" s="35">
        <f>SUM(L5:L10)</f>
        <v/>
      </c>
      <c r="M11" s="35">
        <f>SUM(M5:M10)</f>
        <v/>
      </c>
      <c r="N11" s="35">
        <f>SUM(N5:N10)</f>
        <v/>
      </c>
      <c r="O11" s="35">
        <f>SUM(O5:O10)</f>
        <v/>
      </c>
      <c r="P11" s="35">
        <f>SUM(P5:P10)</f>
        <v/>
      </c>
    </row>
    <row r="13">
      <c r="A13" s="21" t="inlineStr">
        <is>
          <t>Check: takeoff total t</t>
        </is>
      </c>
      <c r="P13" s="36">
        <f>tk_total_kg/1000</f>
        <v/>
      </c>
    </row>
    <row r="14">
      <c r="A14" s="21" t="inlineStr">
        <is>
          <t>Unallocated t (no area on the line)</t>
        </is>
      </c>
      <c r="P14" s="36">
        <f>P13-P11</f>
        <v/>
      </c>
    </row>
    <row r="16">
      <c r="A16" s="19" t="inlineStr">
        <is>
          <t>Class key</t>
        </is>
      </c>
    </row>
    <row r="17">
      <c r="A17" s="33" t="inlineStr">
        <is>
          <t>L</t>
        </is>
      </c>
      <c r="B17" s="38" t="inlineStr">
        <is>
          <t>Light - mass per metre below the light limit</t>
        </is>
      </c>
    </row>
    <row r="18">
      <c r="A18" s="33" t="inlineStr">
        <is>
          <t>M</t>
        </is>
      </c>
      <c r="B18" s="38" t="inlineStr">
        <is>
          <t>Medium - between the light and heavy limits</t>
        </is>
      </c>
    </row>
    <row r="19">
      <c r="A19" s="33" t="inlineStr">
        <is>
          <t>H</t>
        </is>
      </c>
      <c r="B19" s="38" t="inlineStr">
        <is>
          <t>Heavy - at or above the heavy limit</t>
        </is>
      </c>
    </row>
    <row r="20">
      <c r="A20" s="33" t="inlineStr">
        <is>
          <t>HS</t>
        </is>
      </c>
      <c r="B20" s="38" t="inlineStr">
        <is>
          <t>Hollow sections (CHS, RHS, SHS)</t>
        </is>
      </c>
    </row>
    <row r="21">
      <c r="A21" s="33" t="inlineStr">
        <is>
          <t>CR</t>
        </is>
      </c>
      <c r="B21" s="38" t="inlineStr">
        <is>
          <t>Cold-rolled / cold-formed sections</t>
        </is>
      </c>
    </row>
    <row r="22">
      <c r="A22" s="33" t="inlineStr">
        <is>
          <t>PL</t>
        </is>
      </c>
      <c r="B22" s="38" t="inlineStr">
        <is>
          <t>Plate and flat, measured by area x thickness</t>
        </is>
      </c>
    </row>
    <row r="23">
      <c r="A23" s="33" t="inlineStr">
        <is>
          <t>CB</t>
        </is>
      </c>
      <c r="B23" s="38" t="inlineStr">
        <is>
          <t>Crawl beams and monorails</t>
        </is>
      </c>
    </row>
    <row r="24">
      <c r="A24" s="33" t="inlineStr">
        <is>
          <t>BU</t>
        </is>
      </c>
      <c r="B24" s="38" t="inlineStr">
        <is>
          <t>Built-up sections</t>
        </is>
      </c>
    </row>
    <row r="25">
      <c r="A25" s="33" t="inlineStr">
        <is>
          <t>HTF</t>
        </is>
      </c>
      <c r="B25" s="38" t="inlineStr">
        <is>
          <t>Head and tail frames</t>
        </is>
      </c>
    </row>
    <row r="26">
      <c r="A26" s="33" t="inlineStr">
        <is>
          <t>SG</t>
        </is>
      </c>
      <c r="B26" s="38" t="inlineStr">
        <is>
          <t>Stringer supports and gantries</t>
        </is>
      </c>
    </row>
    <row r="27">
      <c r="A27" s="33" t="inlineStr">
        <is>
          <t>T</t>
        </is>
      </c>
      <c r="B27" s="38" t="inlineStr">
        <is>
          <t>Trestles</t>
        </is>
      </c>
    </row>
    <row r="28">
      <c r="A28" s="33" t="inlineStr">
        <is>
          <t>CS</t>
        </is>
      </c>
      <c r="B28" s="38" t="inlineStr">
        <is>
          <t>Cantilever supports</t>
        </is>
      </c>
    </row>
    <row r="29">
      <c r="A29" s="33" t="inlineStr">
        <is>
          <t>VT</t>
        </is>
      </c>
      <c r="B29" s="38" t="inlineStr">
        <is>
          <t>Vertical take-up steelwork</t>
        </is>
      </c>
    </row>
    <row r="30">
      <c r="A30" s="33" t="inlineStr">
        <is>
          <t>R</t>
        </is>
      </c>
      <c r="B30" s="38" t="inlineStr">
        <is>
          <t>Rails</t>
        </is>
      </c>
    </row>
  </sheetData>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E10"/>
  <sheetViews>
    <sheetView showGridLines="0" workbookViewId="0">
      <selection activeCell="A1" sqref="A1"/>
    </sheetView>
  </sheetViews>
  <sheetFormatPr baseColWidth="8" defaultRowHeight="15"/>
  <cols>
    <col width="40" customWidth="1" min="1" max="1"/>
    <col width="46" customWidth="1" min="2" max="2"/>
    <col width="56" customWidth="1" min="3" max="3"/>
    <col width="34" customWidth="1" min="4" max="4"/>
  </cols>
  <sheetData>
    <row r="1" ht="30" customHeight="1">
      <c r="A1" s="14" t="inlineStr">
        <is>
          <t>Measuring standards behind this workbook</t>
        </is>
      </c>
      <c r="B1" s="1" t="n"/>
      <c r="C1" s="1" t="n"/>
      <c r="D1" s="1" t="n"/>
      <c r="E1" s="1" t="n"/>
    </row>
    <row r="2">
      <c r="A2" s="15" t="inlineStr">
        <is>
          <t>Measure to the document your contract names. Status says how far Setout could check each reference.</t>
        </is>
      </c>
    </row>
    <row r="4" ht="30" customHeight="1">
      <c r="A4" s="18" t="inlineStr">
        <is>
          <t>Standard / publication</t>
        </is>
      </c>
      <c r="B4" s="18" t="inlineStr">
        <is>
          <t>What it governs</t>
        </is>
      </c>
      <c r="C4" s="18" t="inlineStr">
        <is>
          <t>How this workbook applies it</t>
        </is>
      </c>
      <c r="D4" s="18" t="inlineStr">
        <is>
          <t>Status</t>
        </is>
      </c>
    </row>
    <row r="5">
      <c r="A5" s="16" t="inlineStr">
        <is>
          <t>ASAQS Standard System of Measuring Building Work, 7th edition (2015)</t>
        </is>
      </c>
      <c r="B5" s="17" t="inlineStr">
        <is>
          <t>Measurement of building work in South Africa, including structural steelwork in buildings.</t>
        </is>
      </c>
      <c r="C5" s="17" t="inlineStr">
        <is>
          <t>Steel measured by nett mass, classed and billed in tonnes; bolts measured separately.</t>
        </is>
      </c>
      <c r="D5" s="39" t="inlineStr">
        <is>
          <t>Edition per ASAQS (released 01/10/2015). Confirm the steelwork clauses in your copy.</t>
        </is>
      </c>
    </row>
    <row r="6">
      <c r="A6" s="16" t="inlineStr">
        <is>
          <t>SAISC, Measuring Quantities for Structural Steelwork (Purple Book), 2008</t>
        </is>
      </c>
      <c r="B6" s="17" t="inlineStr">
        <is>
          <t>SAISC rules for measuring and compiling bills of quantities for structural steelwork.</t>
        </is>
      </c>
      <c r="C6" s="17" t="inlineStr">
        <is>
          <t>Light / medium / heavy classing and member-type classes follow common Purple Book practice. Set the limits to your bill.</t>
        </is>
      </c>
      <c r="D6" s="40" t="inlineStr">
        <is>
          <t>Publication confirmed on saisc.co.za. Class limits not checked - confirm in your copy.</t>
        </is>
      </c>
    </row>
    <row r="7">
      <c r="A7" s="16" t="inlineStr">
        <is>
          <t>SANS 1200 H, Structural steelwork (SABS 1200 H-1990)</t>
        </is>
      </c>
      <c r="B7" s="17" t="inlineStr">
        <is>
          <t>Specification, measurement and payment for steelwork on civil contracts.</t>
        </is>
      </c>
      <c r="C7" s="17" t="inlineStr">
        <is>
          <t>Mass from SAISC nominal masses or 7 850 kg/m3, fittings added (8.2.1); no rolling margin, waste or weld allowance, no deduction for holes (8.2.2); gussets on minimum enclosing rectangle (8.2.3); supply and fabrication per t by member type and position (8.3.1.2).</t>
        </is>
      </c>
      <c r="D7" s="39" t="inlineStr">
        <is>
          <t>Clause 8 read in the 1990 edition (approved 23/08/1990). Check clause numbers if your contract names a later edition.</t>
        </is>
      </c>
    </row>
    <row r="8">
      <c r="A8" s="16" t="inlineStr">
        <is>
          <t>SANS 1200 AH, General (structural) (SABS 1200 AH-1986)</t>
        </is>
      </c>
      <c r="B8" s="17" t="inlineStr">
        <is>
          <t>General conditions for structural work on civil contracts.</t>
        </is>
      </c>
      <c r="C8" s="17" t="inlineStr">
        <is>
          <t>Items not covered by a part's clause 8 follow the Civil engineering quantities system (8.1.1). Steelwork payments are adjusted by the SEIFSA-based formulae unless the contract says otherwise (8.2.2).</t>
        </is>
      </c>
      <c r="D8" s="39" t="inlineStr">
        <is>
          <t>Clause 8 read in the 1986 edition (approved 13/03/1986).</t>
        </is>
      </c>
    </row>
    <row r="9">
      <c r="A9" s="16" t="inlineStr">
        <is>
          <t>SANS 2001-CS1, Structural steelwork</t>
        </is>
      </c>
      <c r="B9" s="17" t="inlineStr">
        <is>
          <t>Construction standard for steel supply, fabrication and erection.</t>
        </is>
      </c>
      <c r="C9" s="17" t="inlineStr">
        <is>
          <t>SANS 2001 parts set requirements for the finished work and leave measurement to the bill.</t>
        </is>
      </c>
      <c r="D9" s="40" t="inlineStr">
        <is>
          <t>Not read (SABS paywall). Confirm in your copy.</t>
        </is>
      </c>
    </row>
    <row r="10">
      <c r="A10" s="16" t="inlineStr">
        <is>
          <t>SAISC Southern African Steel Construction Handbook (Red Book)</t>
        </is>
      </c>
      <c r="B10" s="17" t="inlineStr">
        <is>
          <t>Section properties and mass per metre of SA-rolled and imported sections.</t>
        </is>
      </c>
      <c r="C10" s="17" t="inlineStr">
        <is>
          <t>Check any section mass you rely on against it, especially sections you add.</t>
        </is>
      </c>
      <c r="D10" s="40" t="inlineStr">
        <is>
          <t>Reference only - library masses come from the source template.</t>
        </is>
      </c>
    </row>
  </sheetData>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10"/>
  <sheetViews>
    <sheetView showGridLines="0" workbookViewId="0">
      <selection activeCell="A1" sqref="A1"/>
    </sheetView>
  </sheetViews>
  <sheetFormatPr baseColWidth="8" defaultRowHeight="15"/>
  <cols>
    <col width="16" customWidth="1" min="1" max="1"/>
    <col width="80" customWidth="1" min="2" max="2"/>
    <col width="70" customWidth="1" min="3" max="3"/>
  </cols>
  <sheetData>
    <row r="1" ht="30" customHeight="1">
      <c r="A1" s="14" t="inlineStr">
        <is>
          <t>Sources</t>
        </is>
      </c>
      <c r="B1" s="1" t="n"/>
      <c r="C1" s="1" t="n"/>
    </row>
    <row r="2">
      <c r="A2" s="15" t="inlineStr">
        <is>
          <t>Accessed 19/10/2026. SANS parts not held by Setout are marked to confirm on Standards.</t>
        </is>
      </c>
    </row>
    <row r="4" ht="30" customHeight="1">
      <c r="A4" s="18" t="inlineStr">
        <is>
          <t>Key</t>
        </is>
      </c>
      <c r="B4" s="18" t="inlineStr">
        <is>
          <t>Source</t>
        </is>
      </c>
      <c r="C4" s="18" t="inlineStr">
        <is>
          <t>Link</t>
        </is>
      </c>
    </row>
    <row r="5">
      <c r="A5" s="33" t="inlineStr">
        <is>
          <t>sabs1200h</t>
        </is>
      </c>
      <c r="B5" s="17" t="inlineStr">
        <is>
          <t>SABS 1200 H-1990 Structural steelwork (SABS), clause 8 read from a licensed copy, 19/10/2026</t>
        </is>
      </c>
      <c r="C5" s="41" t="inlineStr">
        <is>
          <t>-</t>
        </is>
      </c>
    </row>
    <row r="6">
      <c r="A6" s="33" t="inlineStr">
        <is>
          <t>sabs1200ah</t>
        </is>
      </c>
      <c r="B6" s="17" t="inlineStr">
        <is>
          <t>SABS 1200 AH-1986 General (structural) (SABS), clause 8 read from a licensed copy, 19/10/2026</t>
        </is>
      </c>
      <c r="C6" s="41" t="inlineStr">
        <is>
          <t>-</t>
        </is>
      </c>
    </row>
    <row r="7">
      <c r="A7" s="33" t="inlineStr">
        <is>
          <t>asaqs_ssm7</t>
        </is>
      </c>
      <c r="B7" s="17" t="inlineStr">
        <is>
          <t>ASAQS news: New Standard System of Measuring Building Work in South Africa (7th edition, released 1 October 2015)</t>
        </is>
      </c>
      <c r="C7" s="41" t="inlineStr">
        <is>
          <t>https://www.asaqs.co.za/news/253985/New-Standard-System-of-Measuring-Building-Work-in-South-Africa.htm</t>
        </is>
      </c>
    </row>
    <row r="8">
      <c r="A8" s="33" t="inlineStr">
        <is>
          <t>saisc_purple</t>
        </is>
      </c>
      <c r="B8" s="17" t="inlineStr">
        <is>
          <t>SAISC: Measuring Quantities for Structural Steelwork (Purple Book), year published 2008</t>
        </is>
      </c>
      <c r="C8" s="41" t="inlineStr">
        <is>
          <t>https://www.saisc.co.za/product/purple-book/</t>
        </is>
      </c>
    </row>
    <row r="9">
      <c r="A9" s="33" t="inlineStr">
        <is>
          <t>template</t>
        </is>
      </c>
      <c r="B9" s="17" t="inlineStr">
        <is>
          <t>Contractor structural steel measure master supplied to Setout; section library cleaned (two text masses converted, one duplicate removed)</t>
        </is>
      </c>
      <c r="C9" s="41" t="inlineStr">
        <is>
          <t>-</t>
        </is>
      </c>
    </row>
    <row r="10">
      <c r="A10" s="33" t="inlineStr">
        <is>
          <t>density</t>
        </is>
      </c>
      <c r="B10" s="17" t="inlineStr">
        <is>
          <t>Steel density 7 850 kg/m3, giving 7.85 kg per m2 per mm of plate thickness</t>
        </is>
      </c>
      <c r="C10" s="41" t="inlineStr">
        <is>
          <t>-</t>
        </is>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Setout</dc:creator>
  <dc:title xmlns:dc="http://purl.org/dc/elements/1.1/">01_structural_steel</dc:title>
  <dcterms:created xmlns:dcterms="http://purl.org/dc/terms/" xmlns:xsi="http://www.w3.org/2001/XMLSchema-instance" xsi:type="dcterms:W3CDTF">2026-10-19T10:26:50Z</dcterms:created>
  <dcterms:modified xmlns:dcterms="http://purl.org/dc/terms/" xmlns:xsi="http://www.w3.org/2001/XMLSchema-instance" xsi:type="dcterms:W3CDTF">2026-10-19T10:26:51Z</dcterms:modified>
</cp:coreProperties>
</file>